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916"/>
  <workbookPr showInkAnnotation="0" autoCompressPictures="0"/>
  <mc:AlternateContent xmlns:mc="http://schemas.openxmlformats.org/markup-compatibility/2006">
    <mc:Choice Requires="x15">
      <x15ac:absPath xmlns:x15ac="http://schemas.microsoft.com/office/spreadsheetml/2010/11/ac" url="https://tdworldwide-my.sharepoint.com/personal/ashley_martinez2_techdata_com/Documents/Ashley Martinez Docs/Projects/Cloud Practice Builder/Final_Outstanding CPB resources/"/>
    </mc:Choice>
  </mc:AlternateContent>
  <xr:revisionPtr revIDLastSave="0" documentId="11_6E0372985837CA4340153B69DDB37BB668D9A482" xr6:coauthVersionLast="37" xr6:coauthVersionMax="37" xr10:uidLastSave="{00000000-0000-0000-0000-000000000000}"/>
  <bookViews>
    <workbookView xWindow="0" yWindow="-450" windowWidth="24000" windowHeight="9585" tabRatio="500" xr2:uid="{00000000-000D-0000-FFFF-FFFF00000000}"/>
  </bookViews>
  <sheets>
    <sheet name="How To Use This Worksheet" sheetId="6" r:id="rId1"/>
    <sheet name="Cloud Financial Model" sheetId="2" r:id="rId2"/>
  </sheets>
  <definedNames>
    <definedName name="Actual">(PeriodInActual*(#REF!&gt;0))*PeriodInPlan</definedName>
    <definedName name="ActualBeyond">PeriodInActual*(#REF!&gt;0)</definedName>
    <definedName name="PercentComplete">PercentCompleteBeyond*PeriodInPlan</definedName>
    <definedName name="PercentCompleteBeyond">(#REF!=MEDIAN(#REF!,#REF!,#REF!+#REF!)*(#REF!&gt;0))*((#REF!&lt;(INT(#REF!+#REF!*#REF!)))+(#REF!=#REF!))*(#REF!&gt;0)</definedName>
    <definedName name="period_selected">#REF!</definedName>
    <definedName name="PeriodInActual">#REF!=MEDIAN(#REF!,#REF!,#REF!+#REF!-1)</definedName>
    <definedName name="PeriodInPlan">#REF!=MEDIAN(#REF!,#REF!,#REF!+#REF!-1)</definedName>
    <definedName name="Plan">PeriodInPlan*(#REF!&gt;0)</definedName>
    <definedName name="_xlnm.Print_Area" localSheetId="1">'Cloud Financial Model'!$B$4:$J$47</definedName>
    <definedName name="TitleRegion..BO60">#REF!</definedName>
  </definedNames>
  <calcPr calcId="179020"/>
  <extLst>
    <ext xmlns:mx="http://schemas.microsoft.com/office/mac/excel/2008/main" uri="{7523E5D3-25F3-A5E0-1632-64F254C22452}">
      <mx:ArchID Flags="2"/>
    </ext>
  </extLst>
</workbook>
</file>

<file path=xl/calcChain.xml><?xml version="1.0" encoding="utf-8"?>
<calcChain xmlns="http://schemas.openxmlformats.org/spreadsheetml/2006/main">
  <c r="D34" i="2" l="1"/>
  <c r="E34" i="2"/>
  <c r="F34" i="2"/>
  <c r="D33" i="2"/>
  <c r="E33" i="2"/>
  <c r="F33" i="2"/>
  <c r="C12" i="2"/>
  <c r="D12" i="2"/>
  <c r="E12" i="2"/>
  <c r="F12" i="2"/>
  <c r="F7" i="2"/>
  <c r="E7" i="2"/>
  <c r="D7" i="2"/>
  <c r="C7" i="2"/>
  <c r="C21" i="2"/>
  <c r="C13" i="2"/>
  <c r="C15" i="2"/>
  <c r="C39" i="2"/>
  <c r="D13" i="2"/>
  <c r="D15" i="2"/>
  <c r="D39" i="2"/>
  <c r="D19" i="2"/>
  <c r="F19" i="2"/>
  <c r="D18" i="2"/>
  <c r="D20" i="2"/>
  <c r="F20" i="2"/>
  <c r="E13" i="2"/>
  <c r="E15" i="2"/>
  <c r="E39" i="2"/>
  <c r="D21" i="2"/>
  <c r="F18" i="2"/>
  <c r="F21" i="2"/>
  <c r="F13" i="2"/>
  <c r="F15" i="2"/>
  <c r="F39" i="2"/>
  <c r="C32" i="2"/>
  <c r="C9" i="2"/>
  <c r="D4" i="2"/>
  <c r="E21" i="2"/>
  <c r="E4" i="2"/>
  <c r="E32" i="2"/>
  <c r="C36" i="2"/>
  <c r="D32" i="2"/>
  <c r="D9" i="2"/>
  <c r="D23" i="2"/>
  <c r="C23" i="2"/>
  <c r="F4" i="2"/>
  <c r="F9" i="2"/>
  <c r="E9" i="2"/>
  <c r="E36" i="2"/>
  <c r="C46" i="2"/>
  <c r="D36" i="2"/>
  <c r="F32" i="2"/>
  <c r="E23" i="2"/>
  <c r="D24" i="2"/>
  <c r="D25" i="2"/>
  <c r="E46" i="2"/>
  <c r="D46" i="2"/>
  <c r="C24" i="2"/>
  <c r="C25" i="2"/>
  <c r="F24" i="2"/>
  <c r="E24" i="2"/>
  <c r="F23" i="2"/>
  <c r="F36" i="2"/>
  <c r="D44" i="2"/>
  <c r="C44" i="2"/>
  <c r="F25" i="2"/>
  <c r="E25" i="2"/>
  <c r="F46" i="2"/>
  <c r="C38" i="2"/>
  <c r="C43" i="2"/>
  <c r="C37" i="2"/>
  <c r="C40" i="2"/>
  <c r="C47" i="2"/>
  <c r="D38" i="2"/>
  <c r="D43" i="2"/>
  <c r="D37" i="2"/>
  <c r="D40" i="2"/>
  <c r="D47" i="2"/>
  <c r="E44" i="2"/>
  <c r="F44" i="2"/>
  <c r="F43" i="2"/>
  <c r="F38" i="2"/>
  <c r="F37" i="2"/>
  <c r="F40" i="2"/>
  <c r="E38" i="2"/>
  <c r="E43" i="2"/>
  <c r="E37" i="2"/>
  <c r="E40" i="2"/>
  <c r="E47" i="2"/>
  <c r="F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Frey</author>
    <author>Frey, John</author>
  </authors>
  <commentList>
    <comment ref="C27" authorId="0" shapeId="0" xr:uid="{00000000-0006-0000-0100-000001000000}">
      <text>
        <r>
          <rPr>
            <b/>
            <sz val="9"/>
            <color indexed="81"/>
            <rFont val="Tahoma"/>
            <family val="2"/>
          </rPr>
          <t>Ratio of SA's to AM's</t>
        </r>
      </text>
    </comment>
    <comment ref="D27" authorId="0" shapeId="0" xr:uid="{00000000-0006-0000-0100-000002000000}">
      <text>
        <r>
          <rPr>
            <b/>
            <sz val="9"/>
            <color indexed="81"/>
            <rFont val="Tahoma"/>
            <family val="2"/>
          </rPr>
          <t>Fully burdened cost to the business, including base, commissions, etc.</t>
        </r>
      </text>
    </comment>
    <comment ref="E27" authorId="0" shapeId="0" xr:uid="{00000000-0006-0000-0100-000003000000}">
      <text>
        <r>
          <rPr>
            <b/>
            <sz val="9"/>
            <color indexed="81"/>
            <rFont val="Tahoma"/>
            <family val="2"/>
          </rPr>
          <t>Estimated quota increase % per year.</t>
        </r>
      </text>
    </comment>
    <comment ref="B30" authorId="0" shapeId="0" xr:uid="{00000000-0006-0000-0100-000004000000}">
      <text>
        <r>
          <rPr>
            <b/>
            <sz val="9"/>
            <color indexed="81"/>
            <rFont val="Tahoma"/>
            <family val="2"/>
          </rPr>
          <t>Overhead expense to the business:  T&amp;E, training, etc.</t>
        </r>
      </text>
    </comment>
    <comment ref="C32" authorId="1" shapeId="0" xr:uid="{00000000-0006-0000-0100-000005000000}">
      <text>
        <r>
          <rPr>
            <b/>
            <sz val="9"/>
            <color indexed="81"/>
            <rFont val="Tahoma"/>
            <family val="2"/>
          </rPr>
          <t>Estimated GP$ per rep.</t>
        </r>
      </text>
    </comment>
  </commentList>
</comments>
</file>

<file path=xl/sharedStrings.xml><?xml version="1.0" encoding="utf-8"?>
<sst xmlns="http://schemas.openxmlformats.org/spreadsheetml/2006/main" count="69" uniqueCount="64">
  <si>
    <t>Cloud Financial Modeling</t>
  </si>
  <si>
    <t>Estimated Cloud Revenue</t>
  </si>
  <si>
    <t>Market Data **</t>
  </si>
  <si>
    <t>**Worldwide Cloud IT Infrastructure Hardware Spending Forecast, 2017–2021</t>
  </si>
  <si>
    <t>Worldwide IT Infrastructure Market ($B)</t>
  </si>
  <si>
    <t>IDC #US43565317</t>
  </si>
  <si>
    <t>Worldwide Cloud Infrastructure Market ($B)</t>
  </si>
  <si>
    <t>Author(s): Richard L. Villars; Kuba Stolarski; Natalya Yezhkova; Rohit Mehra; Lidice Fernandez</t>
  </si>
  <si>
    <t>Cloud Percentage of Total</t>
  </si>
  <si>
    <t>February 2018</t>
  </si>
  <si>
    <t>Note:  IT infrastructure hardware includes server, storage, and datacenter network hardware.</t>
  </si>
  <si>
    <t>Partner Revenue</t>
  </si>
  <si>
    <t>Estimated Revenue for 2018 ($M)</t>
  </si>
  <si>
    <t>Enter your estimated total revenue for this year (in $Millions)</t>
  </si>
  <si>
    <t>Estimated Annual Growth rate (CAGR)</t>
  </si>
  <si>
    <t>Enter the rate at which you expect your total revenue to grow for the next 3 years</t>
  </si>
  <si>
    <t>Partner annual IT Revenue ($M)</t>
  </si>
  <si>
    <t>Calculated total revenues based on current year estimates and CAGR.</t>
  </si>
  <si>
    <t>Partner Estimated Cloud TAM ($M)</t>
  </si>
  <si>
    <t>Calculated Total Addressable Market (TAM) for Cloud based on IDC percentages and your total revenue.</t>
  </si>
  <si>
    <t>Partner % of Cloud TAM</t>
  </si>
  <si>
    <t>Enter the percentage of Cloud TAM that you expect to win each year.</t>
  </si>
  <si>
    <t>Partner Estimated Cloud Revenue ($)</t>
  </si>
  <si>
    <t>Calculated Cloud revenue based on your estimated percentage of Cloud TAM.</t>
  </si>
  <si>
    <t>Estimated Cloud Gross Profit</t>
  </si>
  <si>
    <t>Partner Solution Mix</t>
  </si>
  <si>
    <t>Mix %</t>
  </si>
  <si>
    <t>Mix ($)</t>
  </si>
  <si>
    <t>Margin %</t>
  </si>
  <si>
    <t>GP$</t>
  </si>
  <si>
    <t>Public Cloud Resell</t>
  </si>
  <si>
    <t>Enter the percentage mix of Public Cloud Resell, Cloud Professional Services, and Cloud Managed Services.  Also enter the gross profit percentages.  Margin % will vary depending upon whether you deliver services in-house or via 3rd Party.</t>
  </si>
  <si>
    <t>Cloud Professional Services</t>
  </si>
  <si>
    <t>Cloud Managed Services</t>
  </si>
  <si>
    <t>Calculated blended margin for Cloud</t>
  </si>
  <si>
    <t>Partner Cloud Margin</t>
  </si>
  <si>
    <t>Average cloud gross margin %</t>
  </si>
  <si>
    <t>Partner Accessable Cloud Gross Margin</t>
  </si>
  <si>
    <t>Calculated gross margin for Cloud based on blended margin and estimated Cloud revenue.</t>
  </si>
  <si>
    <t>Cloud Team Cost</t>
  </si>
  <si>
    <t>Cost Per Employee</t>
  </si>
  <si>
    <t>Ratio</t>
  </si>
  <si>
    <t>Unit Cost</t>
  </si>
  <si>
    <t>Annual Ramp Rate</t>
  </si>
  <si>
    <t>Solution Architects</t>
  </si>
  <si>
    <t>Enter the ratio of Sales to SE's.  Also enter the cost to hire new team members, including base salary, commissions, etc.  Finally, enter the ramp rate you would expect to increase quotas for the new team.</t>
  </si>
  <si>
    <t>Account Managers</t>
  </si>
  <si>
    <t>Overhead (% of Revenue)</t>
  </si>
  <si>
    <t>Enter a value for overhead to cover T&amp;E, training and other expenses</t>
  </si>
  <si>
    <t>Business Contribution per Employee</t>
  </si>
  <si>
    <t>GP$ / Solution Architect</t>
  </si>
  <si>
    <t>Enter the amount of gross profit you expect each team member to contribute to the business in the first year.  Future contributions are calculated based on the ramp rate entered above.</t>
  </si>
  <si>
    <t>GP$ / Account Manager</t>
  </si>
  <si>
    <t>Partner Investment ($)</t>
  </si>
  <si>
    <t>Calculated hiring cost (shows when you will be able to hire new team members using your expected Cloud Gross Margins)</t>
  </si>
  <si>
    <t>Sales Expenses</t>
  </si>
  <si>
    <t>Sales expenses calculated based on Overhead percentage entered above.</t>
  </si>
  <si>
    <t>Total Annual Cost</t>
  </si>
  <si>
    <t>Cloud Team Size</t>
  </si>
  <si>
    <t>Calculated size of your dedicated Cloud team, assuming you fund the team using Cloud profits.</t>
  </si>
  <si>
    <t>Cloud Net Profit</t>
  </si>
  <si>
    <t>Profit</t>
  </si>
  <si>
    <t>Net Contribution</t>
  </si>
  <si>
    <t>Cloud profit remaining after investing in the new Cloud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</si>
</sst>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quot;$&quot;#,##0"/>
    <numFmt numFmtId="165" formatCode="&quot;$&quot;#,##0.0_);\(&quot;$&quot;#,##0.0\)"/>
    <numFmt numFmtId="166" formatCode="0.0%"/>
    <numFmt numFmtId="167" formatCode="&quot;$&quot;#,##0.0"/>
  </numFmts>
  <fonts count="2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b/>
      <sz val="11"/>
      <color theme="1"/>
      <name val="Calibri"/>
      <family val="2"/>
      <scheme val="minor"/>
    </font>
    <font>
      <b/>
      <sz val="10"/>
      <color theme="1"/>
      <name val="Arial"/>
      <family val="2"/>
    </font>
    <font>
      <sz val="10"/>
      <color theme="1"/>
      <name val="Arial"/>
      <family val="2"/>
    </font>
    <font>
      <b/>
      <sz val="9"/>
      <color indexed="81"/>
      <name val="Tahoma"/>
      <family val="2"/>
    </font>
    <font>
      <b/>
      <sz val="12"/>
      <color theme="1"/>
      <name val="Calibri"/>
      <family val="2"/>
      <scheme val="minor"/>
    </font>
    <font>
      <b/>
      <sz val="11"/>
      <color rgb="FF013064"/>
      <name val="Arial"/>
      <family val="2"/>
    </font>
    <font>
      <b/>
      <sz val="10"/>
      <color rgb="FF013064"/>
      <name val="Arial"/>
      <family val="2"/>
    </font>
    <font>
      <u/>
      <sz val="11"/>
      <color theme="10"/>
      <name val="Calibri"/>
      <family val="2"/>
      <scheme val="minor"/>
    </font>
    <font>
      <b/>
      <sz val="18"/>
      <color theme="1"/>
      <name val="Calibri"/>
      <family val="2"/>
      <scheme val="minor"/>
    </font>
    <font>
      <sz val="18"/>
      <color theme="1"/>
      <name val="Calibri"/>
      <family val="2"/>
      <scheme val="minor"/>
    </font>
    <font>
      <b/>
      <sz val="14"/>
      <color theme="0"/>
      <name val="Calibri"/>
      <family val="2"/>
      <scheme val="minor"/>
    </font>
    <font>
      <b/>
      <sz val="16"/>
      <color theme="0"/>
      <name val="Calibri"/>
      <family val="2"/>
      <scheme val="minor"/>
    </font>
    <font>
      <sz val="10"/>
      <color theme="1"/>
      <name val="Calibri"/>
      <family val="2"/>
      <scheme val="minor"/>
    </font>
    <font>
      <b/>
      <sz val="8"/>
      <color rgb="FF013064"/>
      <name val="Arial"/>
      <family val="2"/>
    </font>
    <font>
      <sz val="8"/>
      <color theme="1"/>
      <name val="Calibri"/>
      <family val="2"/>
      <scheme val="minor"/>
    </font>
    <font>
      <b/>
      <sz val="20"/>
      <color theme="1"/>
      <name val="Calibri"/>
      <family val="2"/>
      <scheme val="minor"/>
    </font>
    <font>
      <sz val="20"/>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0"/>
        <bgColor theme="0"/>
      </patternFill>
    </fill>
    <fill>
      <patternFill patternType="solid">
        <fgColor theme="3"/>
        <bgColor indexed="64"/>
      </patternFill>
    </fill>
    <fill>
      <patternFill patternType="solid">
        <fgColor rgb="FFFFFF00"/>
        <bgColor indexed="64"/>
      </patternFill>
    </fill>
    <fill>
      <patternFill patternType="solid">
        <fgColor rgb="FFD9D9D9"/>
        <bgColor indexed="64"/>
      </patternFill>
    </fill>
    <fill>
      <patternFill patternType="solid">
        <fgColor rgb="FF92D050"/>
        <bgColor indexed="64"/>
      </patternFill>
    </fill>
    <fill>
      <patternFill patternType="solid">
        <fgColor theme="1"/>
        <bgColor indexed="64"/>
      </patternFill>
    </fill>
    <fill>
      <patternFill patternType="solid">
        <fgColor rgb="FFCCD814"/>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11" fillId="0" borderId="0" applyFont="0" applyFill="0" applyBorder="0" applyAlignment="0" applyProtection="0"/>
    <xf numFmtId="0" fontId="8" fillId="0" borderId="0"/>
    <xf numFmtId="0" fontId="7" fillId="0" borderId="0"/>
    <xf numFmtId="0" fontId="6" fillId="0" borderId="0"/>
    <xf numFmtId="0" fontId="5" fillId="0" borderId="0"/>
    <xf numFmtId="0" fontId="4" fillId="0" borderId="0"/>
    <xf numFmtId="0" fontId="17" fillId="6" borderId="0">
      <alignment vertical="center" wrapText="1"/>
      <protection locked="0"/>
    </xf>
    <xf numFmtId="0" fontId="18" fillId="0" borderId="0">
      <alignment vertical="center" wrapText="1"/>
      <protection locked="0"/>
    </xf>
    <xf numFmtId="0" fontId="3" fillId="0" borderId="0"/>
    <xf numFmtId="0" fontId="2" fillId="0" borderId="0"/>
    <xf numFmtId="0" fontId="19" fillId="0" borderId="0" applyNumberFormat="0" applyFill="0" applyBorder="0" applyAlignment="0" applyProtection="0"/>
    <xf numFmtId="0" fontId="1" fillId="0" borderId="0"/>
  </cellStyleXfs>
  <cellXfs count="124">
    <xf numFmtId="0" fontId="0" fillId="0" borderId="0" xfId="0"/>
    <xf numFmtId="0" fontId="13" fillId="2" borderId="1" xfId="0" applyFont="1" applyFill="1" applyBorder="1" applyAlignment="1">
      <alignment horizontal="right"/>
    </xf>
    <xf numFmtId="0" fontId="13" fillId="2" borderId="1" xfId="0" applyFont="1" applyFill="1" applyBorder="1" applyAlignment="1">
      <alignment horizontal="center"/>
    </xf>
    <xf numFmtId="0" fontId="14" fillId="0" borderId="0" xfId="0" applyFont="1"/>
    <xf numFmtId="0" fontId="13" fillId="0" borderId="0" xfId="0" applyFont="1" applyAlignment="1">
      <alignment horizontal="right"/>
    </xf>
    <xf numFmtId="165" fontId="13" fillId="3" borderId="1" xfId="0" applyNumberFormat="1" applyFont="1" applyFill="1" applyBorder="1"/>
    <xf numFmtId="8" fontId="14" fillId="0" borderId="0" xfId="0" applyNumberFormat="1" applyFont="1"/>
    <xf numFmtId="0" fontId="13" fillId="0" borderId="0" xfId="0" applyFont="1"/>
    <xf numFmtId="6" fontId="14" fillId="0" borderId="0" xfId="0" applyNumberFormat="1" applyFont="1"/>
    <xf numFmtId="6" fontId="14" fillId="0" borderId="1" xfId="0" applyNumberFormat="1" applyFont="1" applyBorder="1"/>
    <xf numFmtId="9" fontId="14" fillId="0" borderId="0" xfId="43" applyFont="1"/>
    <xf numFmtId="166" fontId="14" fillId="0" borderId="1" xfId="0" applyNumberFormat="1" applyFont="1" applyBorder="1"/>
    <xf numFmtId="0" fontId="13" fillId="0" borderId="0" xfId="0" applyFont="1" applyAlignment="1">
      <alignment horizontal="center"/>
    </xf>
    <xf numFmtId="0" fontId="14" fillId="0" borderId="0" xfId="0" applyFont="1" applyAlignment="1">
      <alignment horizontal="center"/>
    </xf>
    <xf numFmtId="6" fontId="13" fillId="0" borderId="0" xfId="0" applyNumberFormat="1" applyFont="1" applyAlignment="1">
      <alignment horizontal="center"/>
    </xf>
    <xf numFmtId="9" fontId="14" fillId="0" borderId="0" xfId="43" applyFont="1" applyAlignment="1">
      <alignment horizontal="center"/>
    </xf>
    <xf numFmtId="167" fontId="14" fillId="0" borderId="1" xfId="0" applyNumberFormat="1" applyFont="1" applyBorder="1"/>
    <xf numFmtId="0" fontId="13" fillId="2" borderId="4" xfId="0" applyFont="1" applyFill="1" applyBorder="1" applyAlignment="1">
      <alignment horizontal="center"/>
    </xf>
    <xf numFmtId="164" fontId="14" fillId="0" borderId="4" xfId="0" applyNumberFormat="1" applyFont="1" applyBorder="1"/>
    <xf numFmtId="0" fontId="13" fillId="2" borderId="9" xfId="0" applyFont="1" applyFill="1" applyBorder="1" applyAlignment="1">
      <alignment horizontal="center"/>
    </xf>
    <xf numFmtId="0" fontId="13" fillId="2" borderId="10" xfId="0" applyFont="1" applyFill="1" applyBorder="1" applyAlignment="1">
      <alignment horizontal="center"/>
    </xf>
    <xf numFmtId="0" fontId="14" fillId="0" borderId="15" xfId="0" applyFont="1" applyBorder="1"/>
    <xf numFmtId="167" fontId="14" fillId="0" borderId="4" xfId="0" applyNumberFormat="1" applyFont="1" applyBorder="1"/>
    <xf numFmtId="6" fontId="14" fillId="0" borderId="4" xfId="0" applyNumberFormat="1" applyFont="1" applyBorder="1"/>
    <xf numFmtId="9" fontId="14" fillId="0" borderId="0" xfId="0" applyNumberFormat="1" applyFont="1"/>
    <xf numFmtId="166" fontId="14" fillId="0" borderId="0" xfId="43" applyNumberFormat="1" applyFont="1"/>
    <xf numFmtId="8" fontId="14" fillId="0" borderId="15" xfId="0" applyNumberFormat="1" applyFont="1" applyBorder="1"/>
    <xf numFmtId="166" fontId="14" fillId="0" borderId="4" xfId="0" applyNumberFormat="1" applyFont="1" applyBorder="1"/>
    <xf numFmtId="9" fontId="14" fillId="0" borderId="17" xfId="0" applyNumberFormat="1" applyFont="1" applyBorder="1" applyAlignment="1">
      <alignment horizontal="center"/>
    </xf>
    <xf numFmtId="6" fontId="14" fillId="0" borderId="18" xfId="0" applyNumberFormat="1" applyFont="1" applyBorder="1"/>
    <xf numFmtId="164" fontId="14" fillId="0" borderId="19" xfId="0" applyNumberFormat="1" applyFont="1" applyBorder="1"/>
    <xf numFmtId="0" fontId="0" fillId="0" borderId="0" xfId="0" applyAlignment="1">
      <alignment wrapText="1"/>
    </xf>
    <xf numFmtId="164" fontId="14" fillId="0" borderId="1" xfId="0" applyNumberFormat="1" applyFont="1" applyBorder="1"/>
    <xf numFmtId="9" fontId="13" fillId="0" borderId="1" xfId="43" applyFont="1" applyBorder="1"/>
    <xf numFmtId="0" fontId="13" fillId="2" borderId="9" xfId="0" applyFont="1" applyFill="1" applyBorder="1" applyAlignment="1">
      <alignment horizontal="right"/>
    </xf>
    <xf numFmtId="165" fontId="13" fillId="3" borderId="4" xfId="0" applyNumberFormat="1" applyFont="1" applyFill="1" applyBorder="1"/>
    <xf numFmtId="9" fontId="13" fillId="0" borderId="4" xfId="43" applyFont="1" applyBorder="1"/>
    <xf numFmtId="0" fontId="13" fillId="0" borderId="20" xfId="0" applyFont="1" applyBorder="1" applyAlignment="1">
      <alignment horizontal="right"/>
    </xf>
    <xf numFmtId="0" fontId="13" fillId="2" borderId="23" xfId="0" applyFont="1" applyFill="1" applyBorder="1" applyAlignment="1">
      <alignment horizontal="center"/>
    </xf>
    <xf numFmtId="0" fontId="13" fillId="7" borderId="1" xfId="0" applyFont="1" applyFill="1" applyBorder="1" applyAlignment="1">
      <alignment horizontal="center"/>
    </xf>
    <xf numFmtId="0" fontId="13" fillId="7" borderId="4" xfId="0" applyFont="1" applyFill="1" applyBorder="1" applyAlignment="1">
      <alignment horizontal="center"/>
    </xf>
    <xf numFmtId="0" fontId="13" fillId="8" borderId="1" xfId="0" applyFont="1" applyFill="1" applyBorder="1" applyAlignment="1">
      <alignment horizontal="center"/>
    </xf>
    <xf numFmtId="0" fontId="13" fillId="8" borderId="4" xfId="0" applyFont="1" applyFill="1" applyBorder="1" applyAlignment="1">
      <alignment horizontal="center"/>
    </xf>
    <xf numFmtId="10" fontId="14" fillId="8" borderId="1" xfId="0" applyNumberFormat="1" applyFont="1" applyFill="1" applyBorder="1"/>
    <xf numFmtId="0" fontId="13" fillId="0" borderId="1" xfId="0" applyFont="1" applyBorder="1" applyAlignment="1">
      <alignment horizontal="right"/>
    </xf>
    <xf numFmtId="0" fontId="14" fillId="8" borderId="4" xfId="0" applyFont="1" applyFill="1" applyBorder="1"/>
    <xf numFmtId="0" fontId="13" fillId="0" borderId="7" xfId="0" applyFont="1" applyBorder="1" applyAlignment="1">
      <alignment horizontal="right"/>
    </xf>
    <xf numFmtId="10" fontId="14" fillId="8" borderId="4" xfId="0" applyNumberFormat="1" applyFont="1" applyFill="1" applyBorder="1"/>
    <xf numFmtId="164" fontId="13" fillId="7" borderId="1" xfId="0" applyNumberFormat="1" applyFont="1" applyFill="1" applyBorder="1"/>
    <xf numFmtId="164" fontId="13" fillId="5" borderId="1" xfId="0" applyNumberFormat="1" applyFont="1" applyFill="1" applyBorder="1" applyAlignment="1">
      <alignment horizontal="right"/>
    </xf>
    <xf numFmtId="9" fontId="13" fillId="5" borderId="1" xfId="0" applyNumberFormat="1" applyFont="1" applyFill="1" applyBorder="1" applyAlignment="1">
      <alignment horizontal="right"/>
    </xf>
    <xf numFmtId="9" fontId="13" fillId="5" borderId="1" xfId="0" applyNumberFormat="1" applyFont="1" applyFill="1" applyBorder="1"/>
    <xf numFmtId="9" fontId="13" fillId="5" borderId="4" xfId="0" applyNumberFormat="1" applyFont="1" applyFill="1" applyBorder="1"/>
    <xf numFmtId="9" fontId="13" fillId="5" borderId="2" xfId="0" applyNumberFormat="1" applyFont="1" applyFill="1" applyBorder="1" applyAlignment="1">
      <alignment horizontal="center"/>
    </xf>
    <xf numFmtId="9" fontId="13" fillId="5" borderId="1" xfId="0" applyNumberFormat="1" applyFont="1" applyFill="1" applyBorder="1" applyAlignment="1">
      <alignment horizontal="center"/>
    </xf>
    <xf numFmtId="9" fontId="13" fillId="5" borderId="7" xfId="0" applyNumberFormat="1" applyFont="1" applyFill="1" applyBorder="1" applyAlignment="1">
      <alignment horizontal="center"/>
    </xf>
    <xf numFmtId="9" fontId="13" fillId="5" borderId="3" xfId="0" applyNumberFormat="1" applyFont="1" applyFill="1" applyBorder="1"/>
    <xf numFmtId="9" fontId="13" fillId="5" borderId="7" xfId="0" applyNumberFormat="1" applyFont="1" applyFill="1" applyBorder="1"/>
    <xf numFmtId="0" fontId="13" fillId="5" borderId="1" xfId="0" applyFont="1" applyFill="1" applyBorder="1" applyAlignment="1">
      <alignment horizontal="center"/>
    </xf>
    <xf numFmtId="6" fontId="13" fillId="5" borderId="1" xfId="0" applyNumberFormat="1" applyFont="1" applyFill="1" applyBorder="1"/>
    <xf numFmtId="9" fontId="13" fillId="5" borderId="1" xfId="43" applyFont="1" applyFill="1" applyBorder="1" applyAlignment="1">
      <alignment horizontal="center"/>
    </xf>
    <xf numFmtId="10" fontId="13" fillId="5" borderId="1" xfId="0" applyNumberFormat="1" applyFont="1" applyFill="1" applyBorder="1"/>
    <xf numFmtId="6" fontId="13" fillId="7" borderId="7" xfId="0" applyNumberFormat="1" applyFont="1" applyFill="1" applyBorder="1"/>
    <xf numFmtId="166" fontId="13" fillId="7" borderId="18" xfId="43" applyNumberFormat="1" applyFont="1" applyFill="1" applyBorder="1"/>
    <xf numFmtId="164" fontId="13" fillId="7" borderId="4" xfId="0" applyNumberFormat="1" applyFont="1" applyFill="1" applyBorder="1"/>
    <xf numFmtId="0" fontId="13" fillId="7" borderId="7" xfId="0" applyFont="1" applyFill="1" applyBorder="1" applyAlignment="1">
      <alignment horizontal="center"/>
    </xf>
    <xf numFmtId="0" fontId="13" fillId="7" borderId="8" xfId="0" applyFont="1" applyFill="1" applyBorder="1" applyAlignment="1">
      <alignment horizontal="center"/>
    </xf>
    <xf numFmtId="6" fontId="13" fillId="7" borderId="8" xfId="0" applyNumberFormat="1" applyFont="1" applyFill="1" applyBorder="1"/>
    <xf numFmtId="0" fontId="16" fillId="0" borderId="0" xfId="0" applyFont="1" applyAlignment="1">
      <alignment horizontal="left" vertical="center"/>
    </xf>
    <xf numFmtId="0" fontId="13" fillId="0" borderId="0" xfId="0" applyFont="1" applyAlignment="1">
      <alignment horizontal="left" vertical="center" wrapText="1"/>
    </xf>
    <xf numFmtId="0" fontId="1" fillId="0" borderId="0" xfId="54"/>
    <xf numFmtId="0" fontId="27" fillId="9" borderId="1" xfId="0" applyFont="1" applyFill="1" applyBorder="1" applyAlignment="1">
      <alignment horizontal="center" vertical="center"/>
    </xf>
    <xf numFmtId="0" fontId="28" fillId="9" borderId="1" xfId="0" applyFont="1" applyFill="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6" fontId="13" fillId="2" borderId="9" xfId="0" applyNumberFormat="1" applyFont="1" applyFill="1" applyBorder="1" applyAlignment="1">
      <alignment horizontal="center"/>
    </xf>
    <xf numFmtId="0" fontId="23" fillId="4" borderId="12" xfId="0" applyFont="1" applyFill="1" applyBorder="1" applyAlignment="1">
      <alignment horizontal="center" vertical="center" wrapText="1"/>
    </xf>
    <xf numFmtId="0" fontId="0" fillId="0" borderId="5" xfId="0" applyBorder="1" applyAlignment="1">
      <alignment wrapText="1"/>
    </xf>
    <xf numFmtId="0" fontId="0" fillId="0" borderId="6" xfId="0" applyBorder="1" applyAlignment="1">
      <alignment wrapText="1"/>
    </xf>
    <xf numFmtId="9" fontId="13" fillId="0" borderId="12" xfId="43" applyFont="1" applyBorder="1" applyAlignment="1">
      <alignment horizontal="left" vertical="center" wrapText="1"/>
    </xf>
    <xf numFmtId="0" fontId="16" fillId="0" borderId="13"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6"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13" fillId="0" borderId="12" xfId="0" applyFont="1" applyBorder="1" applyAlignment="1">
      <alignment horizontal="left" vertical="center" wrapText="1"/>
    </xf>
    <xf numFmtId="0" fontId="16" fillId="0" borderId="14" xfId="0" applyFont="1" applyBorder="1" applyAlignment="1">
      <alignment horizontal="left" vertical="center" wrapText="1"/>
    </xf>
    <xf numFmtId="0" fontId="22" fillId="4" borderId="12"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13" fillId="0" borderId="0" xfId="0" applyFont="1" applyAlignment="1">
      <alignment horizontal="center"/>
    </xf>
    <xf numFmtId="0" fontId="16" fillId="0" borderId="0" xfId="0" applyFont="1" applyAlignment="1">
      <alignment horizontal="center"/>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12" fillId="0" borderId="13" xfId="0" applyFont="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28" fillId="9" borderId="1" xfId="0" applyFont="1" applyFill="1" applyBorder="1" applyAlignment="1"/>
    <xf numFmtId="0" fontId="18" fillId="6" borderId="22" xfId="49" applyFont="1" applyBorder="1" applyAlignment="1">
      <alignment vertical="center" wrapText="1"/>
      <protection locked="0"/>
    </xf>
    <xf numFmtId="0" fontId="18" fillId="6" borderId="9" xfId="49" applyFont="1" applyBorder="1" applyAlignment="1">
      <alignment vertical="center" wrapText="1"/>
      <protection locked="0"/>
    </xf>
    <xf numFmtId="0" fontId="24" fillId="0" borderId="9" xfId="0" applyFont="1" applyBorder="1" applyAlignment="1"/>
    <xf numFmtId="0" fontId="24" fillId="0" borderId="10" xfId="0" applyFont="1" applyBorder="1" applyAlignment="1"/>
    <xf numFmtId="0" fontId="25" fillId="0" borderId="16" xfId="50" applyFont="1" applyBorder="1" applyAlignment="1">
      <alignment vertical="center" wrapText="1"/>
      <protection locked="0"/>
    </xf>
    <xf numFmtId="0" fontId="25" fillId="0" borderId="1" xfId="50" applyFont="1" applyBorder="1" applyAlignment="1">
      <alignment vertical="center" wrapText="1"/>
      <protection locked="0"/>
    </xf>
    <xf numFmtId="0" fontId="26" fillId="0" borderId="1" xfId="0" applyFont="1" applyBorder="1" applyAlignment="1"/>
    <xf numFmtId="0" fontId="26" fillId="0" borderId="4" xfId="0" applyFont="1" applyBorder="1" applyAlignment="1"/>
    <xf numFmtId="49" fontId="25" fillId="0" borderId="11" xfId="50" applyNumberFormat="1" applyFont="1" applyBorder="1" applyAlignment="1">
      <alignment vertical="center" wrapText="1"/>
      <protection locked="0"/>
    </xf>
    <xf numFmtId="0" fontId="25" fillId="0" borderId="7" xfId="50" applyFont="1" applyBorder="1" applyAlignment="1">
      <alignment vertical="center" wrapText="1"/>
      <protection locked="0"/>
    </xf>
    <xf numFmtId="0" fontId="26" fillId="0" borderId="7" xfId="0" applyFont="1" applyBorder="1" applyAlignment="1"/>
    <xf numFmtId="0" fontId="26" fillId="0" borderId="8" xfId="0" applyFont="1" applyBorder="1" applyAlignment="1"/>
    <xf numFmtId="0" fontId="13" fillId="0" borderId="24" xfId="0" applyFont="1" applyBorder="1" applyAlignment="1"/>
    <xf numFmtId="0" fontId="16" fillId="0" borderId="25" xfId="0" applyFont="1" applyBorder="1" applyAlignment="1"/>
    <xf numFmtId="0" fontId="16" fillId="0" borderId="26" xfId="0" applyFont="1" applyBorder="1" applyAlignment="1"/>
    <xf numFmtId="0" fontId="12" fillId="0" borderId="25" xfId="0" applyFont="1" applyBorder="1" applyAlignment="1"/>
    <xf numFmtId="0" fontId="0" fillId="0" borderId="25" xfId="0" applyBorder="1" applyAlignment="1"/>
    <xf numFmtId="0" fontId="0" fillId="0" borderId="26" xfId="0" applyBorder="1" applyAlignment="1"/>
    <xf numFmtId="0" fontId="0" fillId="0" borderId="13" xfId="0" applyBorder="1" applyAlignment="1"/>
    <xf numFmtId="0" fontId="0" fillId="0" borderId="14" xfId="0" applyBorder="1" applyAlignment="1"/>
    <xf numFmtId="0" fontId="0" fillId="0" borderId="0" xfId="0" applyAlignment="1"/>
    <xf numFmtId="0" fontId="0" fillId="0" borderId="15" xfId="0" applyBorder="1" applyAlignment="1"/>
    <xf numFmtId="0" fontId="0" fillId="0" borderId="20" xfId="0" applyBorder="1" applyAlignment="1"/>
    <xf numFmtId="0" fontId="0" fillId="0" borderId="21" xfId="0" applyBorder="1" applyAlignment="1"/>
    <xf numFmtId="9" fontId="13" fillId="0" borderId="24" xfId="43" applyFont="1" applyBorder="1" applyAlignment="1"/>
    <xf numFmtId="0" fontId="0" fillId="0" borderId="10" xfId="0" applyBorder="1" applyAlignment="1"/>
  </cellXfs>
  <cellStyles count="55">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eading_1_xlr8r" xfId="49" xr:uid="{00000000-0005-0000-0000-000015000000}"/>
    <cellStyle name="Heading_2_xlr8r" xfId="50" xr:uid="{00000000-0005-0000-0000-000016000000}"/>
    <cellStyle name="Hyperlink" xfId="41" builtinId="8" hidden="1"/>
    <cellStyle name="Hyperlink" xfId="17"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7" builtinId="8" hidden="1"/>
    <cellStyle name="Hyperlink" xfId="39" builtinId="8" hidden="1"/>
    <cellStyle name="Hyperlink" xfId="35" builtinId="8" hidden="1"/>
    <cellStyle name="Hyperlink" xfId="19" builtinId="8" hidden="1"/>
    <cellStyle name="Hyperlink" xfId="9" builtinId="8" hidden="1"/>
    <cellStyle name="Hyperlink" xfId="11" builtinId="8" hidden="1"/>
    <cellStyle name="Hyperlink" xfId="13" builtinId="8" hidden="1"/>
    <cellStyle name="Hyperlink" xfId="15" builtinId="8" hidden="1"/>
    <cellStyle name="Hyperlink" xfId="5" builtinId="8" hidden="1"/>
    <cellStyle name="Hyperlink" xfId="7" builtinId="8" hidden="1"/>
    <cellStyle name="Hyperlink" xfId="3" builtinId="8" hidden="1"/>
    <cellStyle name="Hyperlink" xfId="1" builtinId="8" hidden="1"/>
    <cellStyle name="Hyperlink 2" xfId="53" xr:uid="{00000000-0005-0000-0000-00002C000000}"/>
    <cellStyle name="Normal" xfId="0" builtinId="0"/>
    <cellStyle name="Normal 2" xfId="44" xr:uid="{00000000-0005-0000-0000-00002E000000}"/>
    <cellStyle name="Normal 3" xfId="45" xr:uid="{00000000-0005-0000-0000-00002F000000}"/>
    <cellStyle name="Normal 4" xfId="46" xr:uid="{00000000-0005-0000-0000-000030000000}"/>
    <cellStyle name="Normal 5" xfId="47" xr:uid="{00000000-0005-0000-0000-000031000000}"/>
    <cellStyle name="Normal 6" xfId="48" xr:uid="{00000000-0005-0000-0000-000032000000}"/>
    <cellStyle name="Normal 7" xfId="51" xr:uid="{00000000-0005-0000-0000-000033000000}"/>
    <cellStyle name="Normal 8" xfId="52" xr:uid="{00000000-0005-0000-0000-000034000000}"/>
    <cellStyle name="Normal 9" xfId="54" xr:uid="{00000000-0005-0000-0000-000035000000}"/>
    <cellStyle name="Percent" xfId="43" builtinId="5"/>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180975</xdr:rowOff>
    </xdr:from>
    <xdr:ext cx="9601200" cy="127635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7175" y="561975"/>
          <a:ext cx="9601200" cy="12763500"/>
        </a:xfrm>
        <a:prstGeom prst="rect">
          <a:avLst/>
        </a:prstGeom>
        <a:solidFill>
          <a:srgbClr val="00558C"/>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lgn="ctr"/>
          <a:r>
            <a:rPr lang="en-US" sz="1800" b="1">
              <a:solidFill>
                <a:schemeClr val="bg1"/>
              </a:solidFill>
              <a:effectLst/>
              <a:latin typeface="Corbel" panose="020B0503020204020204" pitchFamily="34" charset="0"/>
              <a:ea typeface="+mn-ea"/>
              <a:cs typeface="+mn-cs"/>
            </a:rPr>
            <a:t>How to Use this Worksheet</a:t>
          </a:r>
        </a:p>
        <a:p>
          <a:pPr lvl="0"/>
          <a:endParaRPr lang="en-US" sz="1600">
            <a:solidFill>
              <a:schemeClr val="bg1"/>
            </a:solidFill>
            <a:effectLst/>
            <a:latin typeface="Corbel" panose="020B0503020204020204" pitchFamily="34" charset="0"/>
            <a:ea typeface="+mn-ea"/>
            <a:cs typeface="+mn-cs"/>
          </a:endParaRPr>
        </a:p>
        <a:p>
          <a:pPr lvl="0"/>
          <a:r>
            <a:rPr lang="en-US" sz="1600" baseline="0">
              <a:solidFill>
                <a:schemeClr val="bg1"/>
              </a:solidFill>
              <a:effectLst/>
              <a:latin typeface="Corbel" panose="020B0503020204020204" pitchFamily="34" charset="0"/>
              <a:ea typeface="+mn-ea"/>
              <a:cs typeface="+mn-cs"/>
            </a:rPr>
            <a:t>This worksheet is designed to help model revenue, profit and ROI for your Cloud business.  You will enter data into the yellow cells throughout the worksheet, and key outputs are calculated in the green cells.  All of the calculations are based on annual numbers.  We often think of Cloud sales on a monthly basis, but annual numbers make it easier to evaluate financials relative to other areas of your business.  The worksheet is broken out into the four sections highlighted below...</a:t>
          </a:r>
        </a:p>
        <a:p>
          <a:pPr lvl="0"/>
          <a:endParaRPr lang="en-US" sz="1600" baseline="0">
            <a:solidFill>
              <a:schemeClr val="bg1"/>
            </a:solidFill>
            <a:effectLst/>
            <a:latin typeface="Corbel" panose="020B0503020204020204" pitchFamily="34" charset="0"/>
            <a:ea typeface="+mn-ea"/>
            <a:cs typeface="+mn-cs"/>
          </a:endParaRPr>
        </a:p>
        <a:p>
          <a:pPr lvl="0"/>
          <a:r>
            <a:rPr lang="en-US" sz="1600" b="1" u="sng" baseline="0">
              <a:solidFill>
                <a:schemeClr val="bg1"/>
              </a:solidFill>
              <a:effectLst/>
              <a:latin typeface="Corbel" panose="020B0503020204020204" pitchFamily="34" charset="0"/>
              <a:ea typeface="+mn-ea"/>
              <a:cs typeface="+mn-cs"/>
            </a:rPr>
            <a:t>Estimated Cloud Revenue</a:t>
          </a:r>
        </a:p>
        <a:p>
          <a:pPr lvl="0"/>
          <a:r>
            <a:rPr lang="en-US" sz="1600">
              <a:solidFill>
                <a:schemeClr val="bg1"/>
              </a:solidFill>
              <a:effectLst/>
              <a:latin typeface="Corbel" panose="020B0503020204020204" pitchFamily="34" charset="0"/>
              <a:ea typeface="+mn-ea"/>
              <a:cs typeface="+mn-cs"/>
            </a:rPr>
            <a:t>This</a:t>
          </a:r>
          <a:r>
            <a:rPr lang="en-US" sz="1600" baseline="0">
              <a:solidFill>
                <a:schemeClr val="bg1"/>
              </a:solidFill>
              <a:effectLst/>
              <a:latin typeface="Corbel" panose="020B0503020204020204" pitchFamily="34" charset="0"/>
              <a:ea typeface="+mn-ea"/>
              <a:cs typeface="+mn-cs"/>
            </a:rPr>
            <a:t> section will help you determine how much revenue you can expect to gain from your Cloud business.  The estimate uses IDC data indicating the percentage of the total IT market that is represented by Cloud.  You enter data for the size of your current business, the rate you expect your current business to grow, and the percentage of the Cloud Market (TAM) that you expect to win.  Note that the TAM percentage typically increases over time.  As your Cloud practice matures, you are able to win a greater percentage of the Cloud business.</a:t>
          </a:r>
        </a:p>
        <a:p>
          <a:pPr lvl="0"/>
          <a:endParaRPr lang="en-US" sz="1600" baseline="0">
            <a:solidFill>
              <a:schemeClr val="bg1"/>
            </a:solidFill>
            <a:effectLst/>
            <a:latin typeface="Corbel" panose="020B0503020204020204" pitchFamily="34" charset="0"/>
            <a:ea typeface="+mn-ea"/>
            <a:cs typeface="+mn-cs"/>
          </a:endParaRPr>
        </a:p>
        <a:p>
          <a:pPr lvl="0"/>
          <a:r>
            <a:rPr lang="en-US" sz="1600" baseline="0">
              <a:solidFill>
                <a:schemeClr val="bg1"/>
              </a:solidFill>
              <a:effectLst/>
              <a:latin typeface="Corbel" panose="020B0503020204020204" pitchFamily="34" charset="0"/>
              <a:ea typeface="+mn-ea"/>
              <a:cs typeface="+mn-cs"/>
            </a:rPr>
            <a:t>The Cloud Revenue calculations assume that the market potential for your business matches IDC's percentages for the overall IT market.  If you question the validity of that assumption or you already know how much Cloud you expect to sell, simply over-write the values in the "Partner Estimated Cloud Revenue" row.</a:t>
          </a:r>
          <a:endParaRPr lang="en-US" sz="1600">
            <a:solidFill>
              <a:schemeClr val="bg1"/>
            </a:solidFill>
            <a:effectLst/>
            <a:latin typeface="Corbel" panose="020B0503020204020204" pitchFamily="34" charset="0"/>
            <a:ea typeface="+mn-ea"/>
            <a:cs typeface="+mn-cs"/>
          </a:endParaRPr>
        </a:p>
        <a:p>
          <a:pPr lvl="0"/>
          <a:endParaRPr lang="en-US" sz="1600" baseline="0">
            <a:solidFill>
              <a:schemeClr val="bg1"/>
            </a:solidFill>
            <a:effectLst/>
            <a:latin typeface="Corbel" panose="020B0503020204020204" pitchFamily="34" charset="0"/>
            <a:ea typeface="+mn-ea"/>
            <a:cs typeface="+mn-cs"/>
          </a:endParaRPr>
        </a:p>
        <a:p>
          <a:pPr lvl="0"/>
          <a:r>
            <a:rPr lang="en-US" sz="1600" b="1" u="sng" baseline="0">
              <a:solidFill>
                <a:schemeClr val="bg1"/>
              </a:solidFill>
              <a:effectLst/>
              <a:latin typeface="Corbel" panose="020B0503020204020204" pitchFamily="34" charset="0"/>
              <a:ea typeface="+mn-ea"/>
              <a:cs typeface="+mn-cs"/>
            </a:rPr>
            <a:t>Estimated Cloud Gross Profit</a:t>
          </a:r>
          <a:endParaRPr lang="en-US" sz="1600">
            <a:solidFill>
              <a:schemeClr val="bg1"/>
            </a:solidFill>
            <a:effectLst/>
            <a:latin typeface="Corbel" panose="020B0503020204020204" pitchFamily="34" charset="0"/>
            <a:ea typeface="+mn-ea"/>
            <a:cs typeface="+mn-cs"/>
          </a:endParaRPr>
        </a:p>
        <a:p>
          <a:pPr lvl="0"/>
          <a:r>
            <a:rPr lang="en-US" sz="1600">
              <a:solidFill>
                <a:schemeClr val="bg1"/>
              </a:solidFill>
              <a:effectLst/>
              <a:latin typeface="Corbel" panose="020B0503020204020204" pitchFamily="34" charset="0"/>
              <a:ea typeface="+mn-ea"/>
              <a:cs typeface="+mn-cs"/>
            </a:rPr>
            <a:t>This</a:t>
          </a:r>
          <a:r>
            <a:rPr lang="en-US" sz="1600" baseline="0">
              <a:solidFill>
                <a:schemeClr val="bg1"/>
              </a:solidFill>
              <a:effectLst/>
              <a:latin typeface="Corbel" panose="020B0503020204020204" pitchFamily="34" charset="0"/>
              <a:ea typeface="+mn-ea"/>
              <a:cs typeface="+mn-cs"/>
            </a:rPr>
            <a:t> section estimates the profit you will see from your Cloud business, based on the Cloud revenue calculated in the first section.  Your blended margin percentage is calculated based upon the mix of Public Cloud Resell (AWS, Azure, etc), professional and managed Cloud services, and their respective margin percentages.  The margin percentage for Cloud resell will depend upon your partner level with the Cloud providers.  Services margins will depend upon whether you provide the services with your own bench, or leverage 3rd parties. </a:t>
          </a:r>
          <a:endParaRPr lang="en-US" sz="1600">
            <a:solidFill>
              <a:schemeClr val="bg1"/>
            </a:solidFill>
            <a:effectLst/>
            <a:latin typeface="Corbel" panose="020B0503020204020204" pitchFamily="34" charset="0"/>
            <a:ea typeface="+mn-ea"/>
            <a:cs typeface="+mn-cs"/>
          </a:endParaRPr>
        </a:p>
        <a:p>
          <a:pPr lvl="0"/>
          <a:endParaRPr lang="en-US" sz="1600" baseline="0">
            <a:solidFill>
              <a:schemeClr val="bg1"/>
            </a:solidFill>
            <a:effectLst/>
            <a:latin typeface="Corbel" panose="020B0503020204020204" pitchFamily="34" charset="0"/>
            <a:ea typeface="+mn-ea"/>
            <a:cs typeface="+mn-cs"/>
          </a:endParaRPr>
        </a:p>
        <a:p>
          <a:pPr lvl="0"/>
          <a:r>
            <a:rPr lang="en-US" sz="1600" b="1" u="sng" baseline="0">
              <a:solidFill>
                <a:schemeClr val="bg1"/>
              </a:solidFill>
              <a:effectLst/>
              <a:latin typeface="Corbel" panose="020B0503020204020204" pitchFamily="34" charset="0"/>
              <a:ea typeface="+mn-ea"/>
              <a:cs typeface="+mn-cs"/>
            </a:rPr>
            <a:t>Cloud Team Cost</a:t>
          </a:r>
        </a:p>
        <a:p>
          <a:pPr lvl="0"/>
          <a:r>
            <a:rPr lang="en-US" sz="1600">
              <a:solidFill>
                <a:schemeClr val="bg1"/>
              </a:solidFill>
              <a:effectLst/>
              <a:latin typeface="Corbel" panose="020B0503020204020204" pitchFamily="34" charset="0"/>
              <a:ea typeface="+mn-ea"/>
              <a:cs typeface="+mn-cs"/>
            </a:rPr>
            <a:t>This section calculates the cost to build out a team</a:t>
          </a:r>
          <a:r>
            <a:rPr lang="en-US" sz="1600" baseline="0">
              <a:solidFill>
                <a:schemeClr val="bg1"/>
              </a:solidFill>
              <a:effectLst/>
              <a:latin typeface="Corbel" panose="020B0503020204020204" pitchFamily="34" charset="0"/>
              <a:ea typeface="+mn-ea"/>
              <a:cs typeface="+mn-cs"/>
            </a:rPr>
            <a:t> focused on Cloud.  There are benefits to having a dedicated Cloud team.  Cloud team members are free from the distractions of your traditional business, so they can focus on training and other activities that will accelerate Cloud growth.  You may be able to hire less seasoned reps and SE's to focus on Cloud, saving money on base salaries and commissions.  Keep these things in mind as you enter data into the worksheet.</a:t>
          </a:r>
        </a:p>
        <a:p>
          <a:pPr lvl="0"/>
          <a:endParaRPr lang="en-US" sz="1600" baseline="0">
            <a:solidFill>
              <a:schemeClr val="bg1"/>
            </a:solidFill>
            <a:effectLst/>
            <a:latin typeface="Corbel" panose="020B0503020204020204" pitchFamily="34" charset="0"/>
            <a:ea typeface="+mn-ea"/>
            <a:cs typeface="+mn-cs"/>
          </a:endParaRPr>
        </a:p>
        <a:p>
          <a:pPr lvl="0"/>
          <a:r>
            <a:rPr lang="en-US" sz="1600" baseline="0">
              <a:solidFill>
                <a:schemeClr val="bg1"/>
              </a:solidFill>
              <a:effectLst/>
              <a:latin typeface="Corbel" panose="020B0503020204020204" pitchFamily="34" charset="0"/>
              <a:ea typeface="+mn-ea"/>
              <a:cs typeface="+mn-cs"/>
            </a:rPr>
            <a:t>To use the worksheet, enter the ratio of Sales reps to SE's that make sense for your business.  This will impact how may reps you hire before you add a Cloud SE.  Next, enter the fully burdened cost for each new rep and SE, and the ramp rate you expect to increase their annual quotas.  You can enter a value for "Overhead" to account for other costs such as T&amp;E, training, etc.  Last, enter the amount of gross profit you would expect each new resource to contribute to your Cloud business.</a:t>
          </a:r>
        </a:p>
        <a:p>
          <a:pPr lvl="0"/>
          <a:endParaRPr lang="en-US" sz="1600" baseline="0">
            <a:solidFill>
              <a:schemeClr val="bg1"/>
            </a:solidFill>
            <a:effectLst/>
            <a:latin typeface="Corbel" panose="020B0503020204020204" pitchFamily="34" charset="0"/>
            <a:ea typeface="+mn-ea"/>
            <a:cs typeface="+mn-cs"/>
          </a:endParaRPr>
        </a:p>
        <a:p>
          <a:pPr lvl="0"/>
          <a:r>
            <a:rPr lang="en-US" sz="1600">
              <a:solidFill>
                <a:schemeClr val="bg1"/>
              </a:solidFill>
              <a:effectLst/>
              <a:latin typeface="Corbel" panose="020B0503020204020204" pitchFamily="34" charset="0"/>
              <a:ea typeface="+mn-ea"/>
              <a:cs typeface="+mn-cs"/>
            </a:rPr>
            <a:t>The worksheet</a:t>
          </a:r>
          <a:r>
            <a:rPr lang="en-US" sz="1600" baseline="0">
              <a:solidFill>
                <a:schemeClr val="bg1"/>
              </a:solidFill>
              <a:effectLst/>
              <a:latin typeface="Corbel" panose="020B0503020204020204" pitchFamily="34" charset="0"/>
              <a:ea typeface="+mn-ea"/>
              <a:cs typeface="+mn-cs"/>
            </a:rPr>
            <a:t> uses Cloud profit estimates to show when you can afford to hire resources to build out your Cloud Team.  Adding resources has a dramatic impact on your net profits, but you must invest in the business in order to accelerate growth.</a:t>
          </a:r>
        </a:p>
        <a:p>
          <a:pPr lvl="0"/>
          <a:endParaRPr lang="en-US" sz="1600" baseline="0">
            <a:solidFill>
              <a:schemeClr val="bg1"/>
            </a:solidFill>
            <a:effectLst/>
            <a:latin typeface="Corbel" panose="020B0503020204020204" pitchFamily="34" charset="0"/>
            <a:ea typeface="+mn-ea"/>
            <a:cs typeface="+mn-cs"/>
          </a:endParaRPr>
        </a:p>
        <a:p>
          <a:pPr lvl="0"/>
          <a:r>
            <a:rPr lang="en-US" sz="1600" b="1" u="sng" baseline="0">
              <a:solidFill>
                <a:schemeClr val="bg1"/>
              </a:solidFill>
              <a:effectLst/>
              <a:latin typeface="Corbel" panose="020B0503020204020204" pitchFamily="34" charset="0"/>
              <a:ea typeface="+mn-ea"/>
              <a:cs typeface="+mn-cs"/>
            </a:rPr>
            <a:t>Cloud Net Profit</a:t>
          </a:r>
          <a:endParaRPr lang="en-US" sz="1600">
            <a:solidFill>
              <a:schemeClr val="bg1"/>
            </a:solidFill>
            <a:effectLst/>
            <a:latin typeface="Corbel" panose="020B0503020204020204" pitchFamily="34" charset="0"/>
            <a:ea typeface="+mn-ea"/>
            <a:cs typeface="+mn-cs"/>
          </a:endParaRPr>
        </a:p>
        <a:p>
          <a:pPr lvl="0"/>
          <a:r>
            <a:rPr lang="en-US" sz="1600" baseline="0">
              <a:solidFill>
                <a:schemeClr val="bg1"/>
              </a:solidFill>
              <a:effectLst/>
              <a:latin typeface="Corbel" panose="020B0503020204020204" pitchFamily="34" charset="0"/>
              <a:ea typeface="+mn-ea"/>
              <a:cs typeface="+mn-cs"/>
            </a:rPr>
            <a:t>This section calculates your net profit, after the investment building out your Cloud Team.  You can ignore this section if you plan to build your Cloud practice using existing resources rather than hiring a new team.  In that case you would refer to the Cloud Gross Profit section of the worksheet.</a:t>
          </a:r>
        </a:p>
      </xdr:txBody>
    </xdr:sp>
    <xdr:clientData/>
  </xdr:oneCellAnchor>
  <xdr:twoCellAnchor editAs="oneCell">
    <xdr:from>
      <xdr:col>12</xdr:col>
      <xdr:colOff>190500</xdr:colOff>
      <xdr:row>0</xdr:row>
      <xdr:rowOff>0</xdr:rowOff>
    </xdr:from>
    <xdr:to>
      <xdr:col>14</xdr:col>
      <xdr:colOff>495445</xdr:colOff>
      <xdr:row>1</xdr:row>
      <xdr:rowOff>181388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991475" y="0"/>
          <a:ext cx="1676545" cy="371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13</xdr:col>
      <xdr:colOff>304945</xdr:colOff>
      <xdr:row>1</xdr:row>
      <xdr:rowOff>171863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924925" y="0"/>
          <a:ext cx="1676545" cy="371888"/>
        </a:xfrm>
        <a:prstGeom prst="rect">
          <a:avLst/>
        </a:prstGeom>
      </xdr:spPr>
    </xdr:pic>
    <xdr:clientData/>
  </xdr:twoCellAnchor>
  <xdr:twoCellAnchor>
    <xdr:from>
      <xdr:col>6</xdr:col>
      <xdr:colOff>51290</xdr:colOff>
      <xdr:row>10</xdr:row>
      <xdr:rowOff>114300</xdr:rowOff>
    </xdr:from>
    <xdr:to>
      <xdr:col>6</xdr:col>
      <xdr:colOff>356089</xdr:colOff>
      <xdr:row>10</xdr:row>
      <xdr:rowOff>114300</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flipH="1">
          <a:off x="6887309" y="2055935"/>
          <a:ext cx="304799"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29308</xdr:colOff>
      <xdr:row>18</xdr:row>
      <xdr:rowOff>109904</xdr:rowOff>
    </xdr:from>
    <xdr:to>
      <xdr:col>6</xdr:col>
      <xdr:colOff>351693</xdr:colOff>
      <xdr:row>18</xdr:row>
      <xdr:rowOff>109904</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flipH="1">
          <a:off x="6865327" y="3597519"/>
          <a:ext cx="32238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43962</xdr:colOff>
      <xdr:row>17</xdr:row>
      <xdr:rowOff>124559</xdr:rowOff>
    </xdr:from>
    <xdr:to>
      <xdr:col>6</xdr:col>
      <xdr:colOff>359019</xdr:colOff>
      <xdr:row>18</xdr:row>
      <xdr:rowOff>117231</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flipH="1" flipV="1">
          <a:off x="6879981" y="3414347"/>
          <a:ext cx="315057" cy="19049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58617</xdr:colOff>
      <xdr:row>18</xdr:row>
      <xdr:rowOff>114300</xdr:rowOff>
    </xdr:from>
    <xdr:to>
      <xdr:col>6</xdr:col>
      <xdr:colOff>361950</xdr:colOff>
      <xdr:row>19</xdr:row>
      <xdr:rowOff>95250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flipH="1">
          <a:off x="6935667" y="3590925"/>
          <a:ext cx="303333" cy="1809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37367</xdr:colOff>
      <xdr:row>9</xdr:row>
      <xdr:rowOff>115033</xdr:rowOff>
    </xdr:from>
    <xdr:to>
      <xdr:col>6</xdr:col>
      <xdr:colOff>342166</xdr:colOff>
      <xdr:row>9</xdr:row>
      <xdr:rowOff>115033</xdr:rowOff>
    </xdr:to>
    <xdr:cxnSp macro="">
      <xdr:nvCxnSpPr>
        <xdr:cNvPr id="28" name="Straight Arrow Connector 27">
          <a:extLst>
            <a:ext uri="{FF2B5EF4-FFF2-40B4-BE49-F238E27FC236}">
              <a16:creationId xmlns:a16="http://schemas.microsoft.com/office/drawing/2014/main" id="{00000000-0008-0000-0100-00001C000000}"/>
            </a:ext>
          </a:extLst>
        </xdr:cNvPr>
        <xdr:cNvCxnSpPr/>
      </xdr:nvCxnSpPr>
      <xdr:spPr>
        <a:xfrm flipH="1">
          <a:off x="6876317" y="1848583"/>
          <a:ext cx="304799"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51289</xdr:colOff>
      <xdr:row>11</xdr:row>
      <xdr:rowOff>109904</xdr:rowOff>
    </xdr:from>
    <xdr:to>
      <xdr:col>6</xdr:col>
      <xdr:colOff>356088</xdr:colOff>
      <xdr:row>11</xdr:row>
      <xdr:rowOff>109904</xdr:rowOff>
    </xdr:to>
    <xdr:cxnSp macro="">
      <xdr:nvCxnSpPr>
        <xdr:cNvPr id="29" name="Straight Arrow Connector 28">
          <a:extLst>
            <a:ext uri="{FF2B5EF4-FFF2-40B4-BE49-F238E27FC236}">
              <a16:creationId xmlns:a16="http://schemas.microsoft.com/office/drawing/2014/main" id="{00000000-0008-0000-0100-00001D000000}"/>
            </a:ext>
          </a:extLst>
        </xdr:cNvPr>
        <xdr:cNvCxnSpPr/>
      </xdr:nvCxnSpPr>
      <xdr:spPr>
        <a:xfrm flipH="1">
          <a:off x="6887308" y="2264019"/>
          <a:ext cx="304799"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51288</xdr:colOff>
      <xdr:row>12</xdr:row>
      <xdr:rowOff>102577</xdr:rowOff>
    </xdr:from>
    <xdr:to>
      <xdr:col>6</xdr:col>
      <xdr:colOff>356087</xdr:colOff>
      <xdr:row>12</xdr:row>
      <xdr:rowOff>102577</xdr:rowOff>
    </xdr:to>
    <xdr:cxnSp macro="">
      <xdr:nvCxnSpPr>
        <xdr:cNvPr id="30" name="Straight Arrow Connector 29">
          <a:extLst>
            <a:ext uri="{FF2B5EF4-FFF2-40B4-BE49-F238E27FC236}">
              <a16:creationId xmlns:a16="http://schemas.microsoft.com/office/drawing/2014/main" id="{00000000-0008-0000-0100-00001E000000}"/>
            </a:ext>
          </a:extLst>
        </xdr:cNvPr>
        <xdr:cNvCxnSpPr/>
      </xdr:nvCxnSpPr>
      <xdr:spPr>
        <a:xfrm flipH="1">
          <a:off x="6887307" y="2469173"/>
          <a:ext cx="304799"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51288</xdr:colOff>
      <xdr:row>13</xdr:row>
      <xdr:rowOff>117231</xdr:rowOff>
    </xdr:from>
    <xdr:to>
      <xdr:col>6</xdr:col>
      <xdr:colOff>356087</xdr:colOff>
      <xdr:row>13</xdr:row>
      <xdr:rowOff>117231</xdr:rowOff>
    </xdr:to>
    <xdr:cxnSp macro="">
      <xdr:nvCxnSpPr>
        <xdr:cNvPr id="31" name="Straight Arrow Connector 30">
          <a:extLst>
            <a:ext uri="{FF2B5EF4-FFF2-40B4-BE49-F238E27FC236}">
              <a16:creationId xmlns:a16="http://schemas.microsoft.com/office/drawing/2014/main" id="{00000000-0008-0000-0100-00001F000000}"/>
            </a:ext>
          </a:extLst>
        </xdr:cNvPr>
        <xdr:cNvCxnSpPr/>
      </xdr:nvCxnSpPr>
      <xdr:spPr>
        <a:xfrm flipH="1">
          <a:off x="6887307" y="2696308"/>
          <a:ext cx="304799"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51289</xdr:colOff>
      <xdr:row>14</xdr:row>
      <xdr:rowOff>109903</xdr:rowOff>
    </xdr:from>
    <xdr:to>
      <xdr:col>6</xdr:col>
      <xdr:colOff>356088</xdr:colOff>
      <xdr:row>14</xdr:row>
      <xdr:rowOff>109903</xdr:rowOff>
    </xdr:to>
    <xdr:cxnSp macro="">
      <xdr:nvCxnSpPr>
        <xdr:cNvPr id="32" name="Straight Arrow Connector 31">
          <a:extLst>
            <a:ext uri="{FF2B5EF4-FFF2-40B4-BE49-F238E27FC236}">
              <a16:creationId xmlns:a16="http://schemas.microsoft.com/office/drawing/2014/main" id="{00000000-0008-0000-0100-000020000000}"/>
            </a:ext>
          </a:extLst>
        </xdr:cNvPr>
        <xdr:cNvCxnSpPr/>
      </xdr:nvCxnSpPr>
      <xdr:spPr>
        <a:xfrm flipH="1">
          <a:off x="6887308" y="2901461"/>
          <a:ext cx="304799"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58616</xdr:colOff>
      <xdr:row>20</xdr:row>
      <xdr:rowOff>95250</xdr:rowOff>
    </xdr:from>
    <xdr:to>
      <xdr:col>6</xdr:col>
      <xdr:colOff>363415</xdr:colOff>
      <xdr:row>20</xdr:row>
      <xdr:rowOff>95250</xdr:rowOff>
    </xdr:to>
    <xdr:cxnSp macro="">
      <xdr:nvCxnSpPr>
        <xdr:cNvPr id="33" name="Straight Arrow Connector 32">
          <a:extLst>
            <a:ext uri="{FF2B5EF4-FFF2-40B4-BE49-F238E27FC236}">
              <a16:creationId xmlns:a16="http://schemas.microsoft.com/office/drawing/2014/main" id="{00000000-0008-0000-0100-000021000000}"/>
            </a:ext>
          </a:extLst>
        </xdr:cNvPr>
        <xdr:cNvCxnSpPr/>
      </xdr:nvCxnSpPr>
      <xdr:spPr>
        <a:xfrm flipH="1">
          <a:off x="6894635" y="3993173"/>
          <a:ext cx="304799"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51288</xdr:colOff>
      <xdr:row>24</xdr:row>
      <xdr:rowOff>102577</xdr:rowOff>
    </xdr:from>
    <xdr:to>
      <xdr:col>6</xdr:col>
      <xdr:colOff>356087</xdr:colOff>
      <xdr:row>24</xdr:row>
      <xdr:rowOff>102577</xdr:rowOff>
    </xdr:to>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flipH="1">
          <a:off x="6887307" y="4821115"/>
          <a:ext cx="304799"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67407</xdr:colOff>
      <xdr:row>29</xdr:row>
      <xdr:rowOff>106240</xdr:rowOff>
    </xdr:from>
    <xdr:to>
      <xdr:col>6</xdr:col>
      <xdr:colOff>372206</xdr:colOff>
      <xdr:row>29</xdr:row>
      <xdr:rowOff>106240</xdr:rowOff>
    </xdr:to>
    <xdr:cxnSp macro="">
      <xdr:nvCxnSpPr>
        <xdr:cNvPr id="42" name="Straight Arrow Connector 41">
          <a:extLst>
            <a:ext uri="{FF2B5EF4-FFF2-40B4-BE49-F238E27FC236}">
              <a16:creationId xmlns:a16="http://schemas.microsoft.com/office/drawing/2014/main" id="{00000000-0008-0000-0100-00002A000000}"/>
            </a:ext>
          </a:extLst>
        </xdr:cNvPr>
        <xdr:cNvCxnSpPr/>
      </xdr:nvCxnSpPr>
      <xdr:spPr>
        <a:xfrm flipH="1">
          <a:off x="6944457" y="5592640"/>
          <a:ext cx="304799"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57151</xdr:colOff>
      <xdr:row>27</xdr:row>
      <xdr:rowOff>104775</xdr:rowOff>
    </xdr:from>
    <xdr:to>
      <xdr:col>6</xdr:col>
      <xdr:colOff>371475</xdr:colOff>
      <xdr:row>28</xdr:row>
      <xdr:rowOff>9525</xdr:rowOff>
    </xdr:to>
    <xdr:cxnSp macro="">
      <xdr:nvCxnSpPr>
        <xdr:cNvPr id="43" name="Straight Arrow Connector 42">
          <a:extLst>
            <a:ext uri="{FF2B5EF4-FFF2-40B4-BE49-F238E27FC236}">
              <a16:creationId xmlns:a16="http://schemas.microsoft.com/office/drawing/2014/main" id="{00000000-0008-0000-0100-00002B000000}"/>
            </a:ext>
          </a:extLst>
        </xdr:cNvPr>
        <xdr:cNvCxnSpPr/>
      </xdr:nvCxnSpPr>
      <xdr:spPr>
        <a:xfrm flipH="1" flipV="1">
          <a:off x="6934201" y="5181600"/>
          <a:ext cx="314324" cy="1047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57151</xdr:colOff>
      <xdr:row>28</xdr:row>
      <xdr:rowOff>9525</xdr:rowOff>
    </xdr:from>
    <xdr:to>
      <xdr:col>6</xdr:col>
      <xdr:colOff>371475</xdr:colOff>
      <xdr:row>28</xdr:row>
      <xdr:rowOff>114300</xdr:rowOff>
    </xdr:to>
    <xdr:cxnSp macro="">
      <xdr:nvCxnSpPr>
        <xdr:cNvPr id="45" name="Straight Arrow Connector 44">
          <a:extLst>
            <a:ext uri="{FF2B5EF4-FFF2-40B4-BE49-F238E27FC236}">
              <a16:creationId xmlns:a16="http://schemas.microsoft.com/office/drawing/2014/main" id="{00000000-0008-0000-0100-00002D000000}"/>
            </a:ext>
          </a:extLst>
        </xdr:cNvPr>
        <xdr:cNvCxnSpPr/>
      </xdr:nvCxnSpPr>
      <xdr:spPr>
        <a:xfrm flipH="1">
          <a:off x="6934201" y="5286375"/>
          <a:ext cx="314324" cy="1047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47627</xdr:colOff>
      <xdr:row>36</xdr:row>
      <xdr:rowOff>104775</xdr:rowOff>
    </xdr:from>
    <xdr:to>
      <xdr:col>6</xdr:col>
      <xdr:colOff>352425</xdr:colOff>
      <xdr:row>37</xdr:row>
      <xdr:rowOff>0</xdr:rowOff>
    </xdr:to>
    <xdr:cxnSp macro="">
      <xdr:nvCxnSpPr>
        <xdr:cNvPr id="48" name="Straight Arrow Connector 47">
          <a:extLst>
            <a:ext uri="{FF2B5EF4-FFF2-40B4-BE49-F238E27FC236}">
              <a16:creationId xmlns:a16="http://schemas.microsoft.com/office/drawing/2014/main" id="{00000000-0008-0000-0100-000030000000}"/>
            </a:ext>
          </a:extLst>
        </xdr:cNvPr>
        <xdr:cNvCxnSpPr/>
      </xdr:nvCxnSpPr>
      <xdr:spPr>
        <a:xfrm flipH="1" flipV="1">
          <a:off x="6924677" y="6781800"/>
          <a:ext cx="304798" cy="952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38101</xdr:colOff>
      <xdr:row>32</xdr:row>
      <xdr:rowOff>104775</xdr:rowOff>
    </xdr:from>
    <xdr:to>
      <xdr:col>6</xdr:col>
      <xdr:colOff>361950</xdr:colOff>
      <xdr:row>33</xdr:row>
      <xdr:rowOff>0</xdr:rowOff>
    </xdr:to>
    <xdr:cxnSp macro="">
      <xdr:nvCxnSpPr>
        <xdr:cNvPr id="49" name="Straight Arrow Connector 48">
          <a:extLst>
            <a:ext uri="{FF2B5EF4-FFF2-40B4-BE49-F238E27FC236}">
              <a16:creationId xmlns:a16="http://schemas.microsoft.com/office/drawing/2014/main" id="{00000000-0008-0000-0100-000031000000}"/>
            </a:ext>
          </a:extLst>
        </xdr:cNvPr>
        <xdr:cNvCxnSpPr/>
      </xdr:nvCxnSpPr>
      <xdr:spPr>
        <a:xfrm flipH="1" flipV="1">
          <a:off x="6915151" y="6096000"/>
          <a:ext cx="323849" cy="952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47626</xdr:colOff>
      <xdr:row>33</xdr:row>
      <xdr:rowOff>9525</xdr:rowOff>
    </xdr:from>
    <xdr:to>
      <xdr:col>6</xdr:col>
      <xdr:colOff>381000</xdr:colOff>
      <xdr:row>33</xdr:row>
      <xdr:rowOff>95250</xdr:rowOff>
    </xdr:to>
    <xdr:cxnSp macro="">
      <xdr:nvCxnSpPr>
        <xdr:cNvPr id="51" name="Straight Arrow Connector 50">
          <a:extLst>
            <a:ext uri="{FF2B5EF4-FFF2-40B4-BE49-F238E27FC236}">
              <a16:creationId xmlns:a16="http://schemas.microsoft.com/office/drawing/2014/main" id="{00000000-0008-0000-0100-000033000000}"/>
            </a:ext>
          </a:extLst>
        </xdr:cNvPr>
        <xdr:cNvCxnSpPr/>
      </xdr:nvCxnSpPr>
      <xdr:spPr>
        <a:xfrm flipH="1">
          <a:off x="6924676" y="6200775"/>
          <a:ext cx="333374" cy="857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47626</xdr:colOff>
      <xdr:row>37</xdr:row>
      <xdr:rowOff>0</xdr:rowOff>
    </xdr:from>
    <xdr:to>
      <xdr:col>6</xdr:col>
      <xdr:colOff>361950</xdr:colOff>
      <xdr:row>37</xdr:row>
      <xdr:rowOff>85725</xdr:rowOff>
    </xdr:to>
    <xdr:cxnSp macro="">
      <xdr:nvCxnSpPr>
        <xdr:cNvPr id="53" name="Straight Arrow Connector 52">
          <a:extLst>
            <a:ext uri="{FF2B5EF4-FFF2-40B4-BE49-F238E27FC236}">
              <a16:creationId xmlns:a16="http://schemas.microsoft.com/office/drawing/2014/main" id="{00000000-0008-0000-0100-000035000000}"/>
            </a:ext>
          </a:extLst>
        </xdr:cNvPr>
        <xdr:cNvCxnSpPr/>
      </xdr:nvCxnSpPr>
      <xdr:spPr>
        <a:xfrm flipH="1">
          <a:off x="6924676" y="6877050"/>
          <a:ext cx="314324" cy="857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57882</xdr:colOff>
      <xdr:row>38</xdr:row>
      <xdr:rowOff>106240</xdr:rowOff>
    </xdr:from>
    <xdr:to>
      <xdr:col>6</xdr:col>
      <xdr:colOff>362681</xdr:colOff>
      <xdr:row>38</xdr:row>
      <xdr:rowOff>106240</xdr:rowOff>
    </xdr:to>
    <xdr:cxnSp macro="">
      <xdr:nvCxnSpPr>
        <xdr:cNvPr id="57" name="Straight Arrow Connector 56">
          <a:extLst>
            <a:ext uri="{FF2B5EF4-FFF2-40B4-BE49-F238E27FC236}">
              <a16:creationId xmlns:a16="http://schemas.microsoft.com/office/drawing/2014/main" id="{00000000-0008-0000-0100-000039000000}"/>
            </a:ext>
          </a:extLst>
        </xdr:cNvPr>
        <xdr:cNvCxnSpPr/>
      </xdr:nvCxnSpPr>
      <xdr:spPr>
        <a:xfrm flipH="1">
          <a:off x="6934932" y="7183315"/>
          <a:ext cx="304799"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42</xdr:row>
      <xdr:rowOff>95250</xdr:rowOff>
    </xdr:from>
    <xdr:to>
      <xdr:col>6</xdr:col>
      <xdr:colOff>342898</xdr:colOff>
      <xdr:row>42</xdr:row>
      <xdr:rowOff>190500</xdr:rowOff>
    </xdr:to>
    <xdr:cxnSp macro="">
      <xdr:nvCxnSpPr>
        <xdr:cNvPr id="58" name="Straight Arrow Connector 57">
          <a:extLst>
            <a:ext uri="{FF2B5EF4-FFF2-40B4-BE49-F238E27FC236}">
              <a16:creationId xmlns:a16="http://schemas.microsoft.com/office/drawing/2014/main" id="{00000000-0008-0000-0100-00003A000000}"/>
            </a:ext>
          </a:extLst>
        </xdr:cNvPr>
        <xdr:cNvCxnSpPr/>
      </xdr:nvCxnSpPr>
      <xdr:spPr>
        <a:xfrm flipH="1" flipV="1">
          <a:off x="6915150" y="7858125"/>
          <a:ext cx="304798" cy="952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42</xdr:row>
      <xdr:rowOff>190500</xdr:rowOff>
    </xdr:from>
    <xdr:to>
      <xdr:col>6</xdr:col>
      <xdr:colOff>352424</xdr:colOff>
      <xdr:row>43</xdr:row>
      <xdr:rowOff>76200</xdr:rowOff>
    </xdr:to>
    <xdr:cxnSp macro="">
      <xdr:nvCxnSpPr>
        <xdr:cNvPr id="59" name="Straight Arrow Connector 58">
          <a:extLst>
            <a:ext uri="{FF2B5EF4-FFF2-40B4-BE49-F238E27FC236}">
              <a16:creationId xmlns:a16="http://schemas.microsoft.com/office/drawing/2014/main" id="{00000000-0008-0000-0100-00003B000000}"/>
            </a:ext>
          </a:extLst>
        </xdr:cNvPr>
        <xdr:cNvCxnSpPr/>
      </xdr:nvCxnSpPr>
      <xdr:spPr>
        <a:xfrm flipH="1">
          <a:off x="6915150" y="7953375"/>
          <a:ext cx="314324" cy="857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46</xdr:row>
      <xdr:rowOff>123825</xdr:rowOff>
    </xdr:from>
    <xdr:to>
      <xdr:col>6</xdr:col>
      <xdr:colOff>342899</xdr:colOff>
      <xdr:row>46</xdr:row>
      <xdr:rowOff>123825</xdr:rowOff>
    </xdr:to>
    <xdr:cxnSp macro="">
      <xdr:nvCxnSpPr>
        <xdr:cNvPr id="60" name="Straight Arrow Connector 59">
          <a:extLst>
            <a:ext uri="{FF2B5EF4-FFF2-40B4-BE49-F238E27FC236}">
              <a16:creationId xmlns:a16="http://schemas.microsoft.com/office/drawing/2014/main" id="{00000000-0008-0000-0100-00003C000000}"/>
            </a:ext>
          </a:extLst>
        </xdr:cNvPr>
        <xdr:cNvCxnSpPr/>
      </xdr:nvCxnSpPr>
      <xdr:spPr>
        <a:xfrm flipH="1">
          <a:off x="6915150" y="8591550"/>
          <a:ext cx="304799"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
  <sheetViews>
    <sheetView tabSelected="1" topLeftCell="A52" workbookViewId="0" xr3:uid="{AEA406A1-0E4B-5B11-9CD5-51D6E497D94C}">
      <selection activeCell="B1" sqref="B1:O2"/>
    </sheetView>
  </sheetViews>
  <sheetFormatPr defaultRowHeight="15"/>
  <cols>
    <col min="1" max="1" width="3.375" style="70" customWidth="1"/>
    <col min="2" max="16384" width="9" style="70"/>
  </cols>
  <sheetData>
    <row r="1" spans="2:17" ht="15" customHeight="1">
      <c r="B1" s="71" t="s">
        <v>0</v>
      </c>
      <c r="C1" s="72"/>
      <c r="D1" s="72"/>
      <c r="E1" s="72"/>
      <c r="F1" s="72"/>
      <c r="G1" s="72"/>
      <c r="H1" s="72"/>
      <c r="I1" s="72"/>
      <c r="J1" s="72"/>
      <c r="K1" s="72"/>
      <c r="L1" s="72"/>
      <c r="M1" s="72"/>
      <c r="N1" s="72"/>
      <c r="O1" s="97"/>
      <c r="P1" s="73"/>
      <c r="Q1" s="74"/>
    </row>
    <row r="2" spans="2:17" ht="15" customHeight="1">
      <c r="B2" s="72"/>
      <c r="C2" s="72"/>
      <c r="D2" s="72"/>
      <c r="E2" s="72"/>
      <c r="F2" s="72"/>
      <c r="G2" s="72"/>
      <c r="H2" s="72"/>
      <c r="I2" s="72"/>
      <c r="J2" s="72"/>
      <c r="K2" s="72"/>
      <c r="L2" s="72"/>
      <c r="M2" s="72"/>
      <c r="N2" s="72"/>
      <c r="O2" s="97"/>
      <c r="P2" s="74"/>
      <c r="Q2" s="74"/>
    </row>
  </sheetData>
  <mergeCells count="2">
    <mergeCell ref="B1:O2"/>
    <mergeCell ref="P1:Q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8"/>
  <sheetViews>
    <sheetView zoomScaleNormal="100" workbookViewId="0" xr3:uid="{958C4451-9541-5A59-BF78-D2F731DF1C81}">
      <selection sqref="A1:N2"/>
    </sheetView>
  </sheetViews>
  <sheetFormatPr defaultRowHeight="15.75"/>
  <cols>
    <col min="1" max="1" width="13.75" style="31" customWidth="1"/>
    <col min="2" max="2" width="36" customWidth="1"/>
    <col min="3" max="3" width="10.375" customWidth="1"/>
    <col min="4" max="4" width="9.375" bestFit="1" customWidth="1"/>
    <col min="5" max="6" width="10.375" customWidth="1"/>
    <col min="7" max="7" width="5.5" customWidth="1"/>
    <col min="8" max="10" width="17.375" customWidth="1"/>
  </cols>
  <sheetData>
    <row r="1" spans="1:14">
      <c r="A1" s="71" t="s">
        <v>0</v>
      </c>
      <c r="B1" s="72"/>
      <c r="C1" s="72"/>
      <c r="D1" s="72"/>
      <c r="E1" s="72"/>
      <c r="F1" s="72"/>
      <c r="G1" s="72"/>
      <c r="H1" s="72"/>
      <c r="I1" s="72"/>
      <c r="J1" s="72"/>
      <c r="K1" s="72"/>
      <c r="L1" s="72"/>
      <c r="M1" s="72"/>
      <c r="N1" s="97"/>
    </row>
    <row r="2" spans="1:14">
      <c r="A2" s="72"/>
      <c r="B2" s="72"/>
      <c r="C2" s="72"/>
      <c r="D2" s="72"/>
      <c r="E2" s="72"/>
      <c r="F2" s="72"/>
      <c r="G2" s="72"/>
      <c r="H2" s="72"/>
      <c r="I2" s="72"/>
      <c r="J2" s="72"/>
      <c r="K2" s="72"/>
      <c r="L2" s="72"/>
      <c r="M2" s="72"/>
      <c r="N2" s="97"/>
    </row>
    <row r="3" spans="1:14" ht="8.25" customHeight="1" thickBot="1"/>
    <row r="4" spans="1:14">
      <c r="A4" s="76" t="s">
        <v>1</v>
      </c>
      <c r="B4" s="34" t="s">
        <v>2</v>
      </c>
      <c r="C4" s="19">
        <v>2018</v>
      </c>
      <c r="D4" s="19">
        <f>C4+1</f>
        <v>2019</v>
      </c>
      <c r="E4" s="19">
        <f>D4+1</f>
        <v>2020</v>
      </c>
      <c r="F4" s="20">
        <f>E4+1</f>
        <v>2021</v>
      </c>
      <c r="G4" s="3"/>
      <c r="H4" s="98" t="s">
        <v>3</v>
      </c>
      <c r="I4" s="99"/>
      <c r="J4" s="100"/>
      <c r="K4" s="100"/>
      <c r="L4" s="101"/>
    </row>
    <row r="5" spans="1:14">
      <c r="A5" s="92"/>
      <c r="B5" s="4" t="s">
        <v>4</v>
      </c>
      <c r="C5" s="5">
        <v>114.19999999999999</v>
      </c>
      <c r="D5" s="5">
        <v>117.2</v>
      </c>
      <c r="E5" s="5">
        <v>120.30000000000001</v>
      </c>
      <c r="F5" s="35">
        <v>122.6</v>
      </c>
      <c r="G5" s="3"/>
      <c r="H5" s="102" t="s">
        <v>5</v>
      </c>
      <c r="I5" s="103"/>
      <c r="J5" s="104"/>
      <c r="K5" s="104"/>
      <c r="L5" s="105"/>
    </row>
    <row r="6" spans="1:14">
      <c r="A6" s="92"/>
      <c r="B6" s="4" t="s">
        <v>6</v>
      </c>
      <c r="C6" s="5">
        <v>52.9</v>
      </c>
      <c r="D6" s="5">
        <v>58.400000000000006</v>
      </c>
      <c r="E6" s="5">
        <v>62.900000000000006</v>
      </c>
      <c r="F6" s="35">
        <v>67</v>
      </c>
      <c r="G6" s="3"/>
      <c r="H6" s="102" t="s">
        <v>7</v>
      </c>
      <c r="I6" s="103"/>
      <c r="J6" s="104"/>
      <c r="K6" s="104"/>
      <c r="L6" s="105"/>
    </row>
    <row r="7" spans="1:14" ht="16.5" thickBot="1">
      <c r="A7" s="92"/>
      <c r="B7" s="4" t="s">
        <v>8</v>
      </c>
      <c r="C7" s="33">
        <f>C6/C5</f>
        <v>0.46322241681260951</v>
      </c>
      <c r="D7" s="33">
        <f t="shared" ref="D7:F7" si="0">D6/D5</f>
        <v>0.4982935153583618</v>
      </c>
      <c r="E7" s="33">
        <f t="shared" si="0"/>
        <v>0.5228595178719867</v>
      </c>
      <c r="F7" s="36">
        <f t="shared" si="0"/>
        <v>0.5464926590538336</v>
      </c>
      <c r="H7" s="106" t="s">
        <v>9</v>
      </c>
      <c r="I7" s="107"/>
      <c r="J7" s="108"/>
      <c r="K7" s="108"/>
      <c r="L7" s="109"/>
    </row>
    <row r="8" spans="1:14" ht="16.5" thickBot="1">
      <c r="A8" s="92"/>
      <c r="B8" s="7"/>
      <c r="C8" s="3"/>
      <c r="D8" s="8"/>
      <c r="E8" s="3"/>
      <c r="F8" s="21"/>
      <c r="G8" s="3"/>
      <c r="H8" s="106" t="s">
        <v>10</v>
      </c>
      <c r="I8" s="107"/>
      <c r="J8" s="108"/>
      <c r="K8" s="108"/>
      <c r="L8" s="109"/>
    </row>
    <row r="9" spans="1:14" ht="16.5" thickBot="1">
      <c r="A9" s="92"/>
      <c r="B9" s="1" t="s">
        <v>11</v>
      </c>
      <c r="C9" s="2">
        <f>C4</f>
        <v>2018</v>
      </c>
      <c r="D9" s="2">
        <f>D4</f>
        <v>2019</v>
      </c>
      <c r="E9" s="2">
        <f>E4</f>
        <v>2020</v>
      </c>
      <c r="F9" s="17">
        <f>F4</f>
        <v>2021</v>
      </c>
      <c r="G9" s="3"/>
      <c r="H9" s="3"/>
      <c r="I9" s="3"/>
      <c r="J9" s="3"/>
    </row>
    <row r="10" spans="1:14" ht="16.5" thickBot="1">
      <c r="A10" s="92"/>
      <c r="B10" s="4" t="s">
        <v>12</v>
      </c>
      <c r="C10" s="49">
        <v>50</v>
      </c>
      <c r="D10" s="41"/>
      <c r="E10" s="41"/>
      <c r="F10" s="42"/>
      <c r="G10" s="3"/>
      <c r="H10" s="110" t="s">
        <v>13</v>
      </c>
      <c r="I10" s="111"/>
      <c r="J10" s="111"/>
      <c r="K10" s="111"/>
      <c r="L10" s="111"/>
      <c r="M10" s="111"/>
      <c r="N10" s="112"/>
    </row>
    <row r="11" spans="1:14" ht="16.5" thickBot="1">
      <c r="A11" s="92"/>
      <c r="B11" s="4" t="s">
        <v>14</v>
      </c>
      <c r="C11" s="50">
        <v>0.1</v>
      </c>
      <c r="D11" s="41"/>
      <c r="E11" s="41"/>
      <c r="F11" s="42"/>
      <c r="G11" s="3"/>
      <c r="H11" s="110" t="s">
        <v>15</v>
      </c>
      <c r="I11" s="111"/>
      <c r="J11" s="111"/>
      <c r="K11" s="111"/>
      <c r="L11" s="111"/>
      <c r="M11" s="111"/>
      <c r="N11" s="112"/>
    </row>
    <row r="12" spans="1:14" ht="16.5" thickBot="1">
      <c r="A12" s="92"/>
      <c r="B12" s="4" t="s">
        <v>16</v>
      </c>
      <c r="C12" s="9">
        <f>C10</f>
        <v>50</v>
      </c>
      <c r="D12" s="9">
        <f>C12*(1+$C$11)</f>
        <v>55.000000000000007</v>
      </c>
      <c r="E12" s="9">
        <f t="shared" ref="E12:F12" si="1">D12*(1+$C$11)</f>
        <v>60.500000000000014</v>
      </c>
      <c r="F12" s="9">
        <f t="shared" si="1"/>
        <v>66.550000000000026</v>
      </c>
      <c r="G12" s="3"/>
      <c r="H12" s="110" t="s">
        <v>17</v>
      </c>
      <c r="I12" s="111"/>
      <c r="J12" s="111"/>
      <c r="K12" s="111"/>
      <c r="L12" s="111"/>
      <c r="M12" s="111"/>
      <c r="N12" s="112"/>
    </row>
    <row r="13" spans="1:14" ht="16.5" thickBot="1">
      <c r="A13" s="92"/>
      <c r="B13" s="4" t="s">
        <v>18</v>
      </c>
      <c r="C13" s="16">
        <f>C7*C12</f>
        <v>23.161120840630474</v>
      </c>
      <c r="D13" s="16">
        <f>D7*D12</f>
        <v>27.406143344709903</v>
      </c>
      <c r="E13" s="16">
        <f>E7*E12</f>
        <v>31.633000831255202</v>
      </c>
      <c r="F13" s="22">
        <f>F7*F12</f>
        <v>36.369086460032641</v>
      </c>
      <c r="G13" s="3"/>
      <c r="H13" s="110" t="s">
        <v>19</v>
      </c>
      <c r="I13" s="113"/>
      <c r="J13" s="113"/>
      <c r="K13" s="111"/>
      <c r="L13" s="111"/>
      <c r="M13" s="111"/>
      <c r="N13" s="112"/>
    </row>
    <row r="14" spans="1:14" ht="16.5" thickBot="1">
      <c r="A14" s="92"/>
      <c r="B14" s="4" t="s">
        <v>20</v>
      </c>
      <c r="C14" s="51">
        <v>0.01</v>
      </c>
      <c r="D14" s="51">
        <v>0.05</v>
      </c>
      <c r="E14" s="51">
        <v>0.1</v>
      </c>
      <c r="F14" s="52">
        <v>0.15</v>
      </c>
      <c r="G14" s="3"/>
      <c r="H14" s="110" t="s">
        <v>21</v>
      </c>
      <c r="I14" s="113"/>
      <c r="J14" s="113"/>
      <c r="K14" s="111"/>
      <c r="L14" s="111"/>
      <c r="M14" s="111"/>
      <c r="N14" s="112"/>
    </row>
    <row r="15" spans="1:14" ht="16.5" thickBot="1">
      <c r="A15" s="93"/>
      <c r="B15" s="37" t="s">
        <v>22</v>
      </c>
      <c r="C15" s="62">
        <f>(C13*C14)*1000000</f>
        <v>231611.20840630477</v>
      </c>
      <c r="D15" s="62">
        <f t="shared" ref="D15:F15" si="2">(D13*D14)*1000000</f>
        <v>1370307.1672354951</v>
      </c>
      <c r="E15" s="62">
        <f t="shared" si="2"/>
        <v>3163300.08312552</v>
      </c>
      <c r="F15" s="67">
        <f t="shared" si="2"/>
        <v>5455362.9690048955</v>
      </c>
      <c r="G15" s="3"/>
      <c r="H15" s="110" t="s">
        <v>23</v>
      </c>
      <c r="I15" s="114"/>
      <c r="J15" s="114"/>
      <c r="K15" s="114"/>
      <c r="L15" s="114"/>
      <c r="M15" s="114"/>
      <c r="N15" s="115"/>
    </row>
    <row r="16" spans="1:14" ht="6.75" customHeight="1" thickBot="1">
      <c r="B16" s="4"/>
      <c r="C16" s="3"/>
      <c r="D16" s="3"/>
      <c r="E16" s="3"/>
      <c r="F16" s="3"/>
      <c r="G16" s="3"/>
      <c r="H16" s="3"/>
      <c r="I16" s="3"/>
      <c r="J16" s="3"/>
    </row>
    <row r="17" spans="1:14" ht="15.75" customHeight="1" thickBot="1">
      <c r="A17" s="76" t="s">
        <v>24</v>
      </c>
      <c r="B17" s="34" t="s">
        <v>25</v>
      </c>
      <c r="C17" s="19" t="s">
        <v>26</v>
      </c>
      <c r="D17" s="38" t="s">
        <v>27</v>
      </c>
      <c r="E17" s="19" t="s">
        <v>28</v>
      </c>
      <c r="F17" s="20" t="s">
        <v>29</v>
      </c>
      <c r="G17" s="3"/>
      <c r="H17" s="3"/>
      <c r="I17" s="3"/>
      <c r="J17" s="3"/>
    </row>
    <row r="18" spans="1:14">
      <c r="A18" s="92"/>
      <c r="B18" s="4" t="s">
        <v>30</v>
      </c>
      <c r="C18" s="53">
        <v>0.7</v>
      </c>
      <c r="D18" s="9">
        <f>C18*$D$15</f>
        <v>959215.01706484647</v>
      </c>
      <c r="E18" s="56">
        <v>0.08</v>
      </c>
      <c r="F18" s="18">
        <f>D18*E18</f>
        <v>76737.201365187721</v>
      </c>
      <c r="G18" s="6"/>
      <c r="H18" s="86" t="s">
        <v>31</v>
      </c>
      <c r="I18" s="94"/>
      <c r="J18" s="94"/>
      <c r="K18" s="81"/>
      <c r="L18" s="81"/>
      <c r="M18" s="116"/>
      <c r="N18" s="117"/>
    </row>
    <row r="19" spans="1:14">
      <c r="A19" s="92"/>
      <c r="B19" s="4" t="s">
        <v>32</v>
      </c>
      <c r="C19" s="54">
        <v>0.2</v>
      </c>
      <c r="D19" s="9">
        <f t="shared" ref="D19:D20" si="3">C19*$D$15</f>
        <v>274061.433447099</v>
      </c>
      <c r="E19" s="51">
        <v>0.3</v>
      </c>
      <c r="F19" s="18">
        <f t="shared" ref="F19:F20" si="4">D19*E19</f>
        <v>82218.430034129691</v>
      </c>
      <c r="G19" s="6"/>
      <c r="H19" s="95"/>
      <c r="I19" s="96"/>
      <c r="J19" s="96"/>
      <c r="K19" s="96"/>
      <c r="L19" s="96"/>
      <c r="M19" s="118"/>
      <c r="N19" s="119"/>
    </row>
    <row r="20" spans="1:14" ht="16.5" thickBot="1">
      <c r="A20" s="92"/>
      <c r="B20" s="4" t="s">
        <v>33</v>
      </c>
      <c r="C20" s="55">
        <v>0.1</v>
      </c>
      <c r="D20" s="9">
        <f t="shared" si="3"/>
        <v>137030.7167235495</v>
      </c>
      <c r="E20" s="57">
        <v>0.2</v>
      </c>
      <c r="F20" s="18">
        <f t="shared" si="4"/>
        <v>27406.143344709901</v>
      </c>
      <c r="G20" s="6"/>
      <c r="H20" s="83"/>
      <c r="I20" s="84"/>
      <c r="J20" s="84"/>
      <c r="K20" s="84"/>
      <c r="L20" s="84"/>
      <c r="M20" s="120"/>
      <c r="N20" s="121"/>
    </row>
    <row r="21" spans="1:14" ht="16.5" thickBot="1">
      <c r="A21" s="92"/>
      <c r="B21" s="4"/>
      <c r="C21" s="28">
        <f>SUM(C18:C20)</f>
        <v>0.99999999999999989</v>
      </c>
      <c r="D21" s="29">
        <f>SUM(D18:D20)</f>
        <v>1370307.1672354948</v>
      </c>
      <c r="E21" s="63">
        <f>F21/D21</f>
        <v>0.13600000000000001</v>
      </c>
      <c r="F21" s="30">
        <f>SUM(F18:F20)</f>
        <v>186361.77474402732</v>
      </c>
      <c r="G21" s="6"/>
      <c r="H21" s="122" t="s">
        <v>34</v>
      </c>
      <c r="I21" s="111"/>
      <c r="J21" s="111"/>
      <c r="K21" s="111"/>
      <c r="L21" s="111"/>
      <c r="M21" s="114"/>
      <c r="N21" s="115"/>
    </row>
    <row r="22" spans="1:14" ht="6.75" customHeight="1">
      <c r="A22" s="92"/>
      <c r="B22" s="4"/>
      <c r="C22" s="24"/>
      <c r="D22" s="6"/>
      <c r="E22" s="25"/>
      <c r="F22" s="26"/>
      <c r="G22" s="6"/>
      <c r="H22" s="10"/>
      <c r="I22" s="6"/>
      <c r="J22" s="3"/>
    </row>
    <row r="23" spans="1:14">
      <c r="A23" s="92"/>
      <c r="B23" s="1" t="s">
        <v>35</v>
      </c>
      <c r="C23" s="2">
        <f>C9</f>
        <v>2018</v>
      </c>
      <c r="D23" s="2">
        <f t="shared" ref="D23:F23" si="5">D9</f>
        <v>2019</v>
      </c>
      <c r="E23" s="2">
        <f t="shared" si="5"/>
        <v>2020</v>
      </c>
      <c r="F23" s="17">
        <f t="shared" si="5"/>
        <v>2021</v>
      </c>
      <c r="G23" s="3"/>
      <c r="H23" s="3"/>
      <c r="I23" s="3"/>
      <c r="J23" s="3"/>
    </row>
    <row r="24" spans="1:14" ht="16.5" thickBot="1">
      <c r="A24" s="92"/>
      <c r="B24" s="4" t="s">
        <v>36</v>
      </c>
      <c r="C24" s="11">
        <f>$E$21</f>
        <v>0.13600000000000001</v>
      </c>
      <c r="D24" s="11">
        <f>$E$21</f>
        <v>0.13600000000000001</v>
      </c>
      <c r="E24" s="11">
        <f>$E$21</f>
        <v>0.13600000000000001</v>
      </c>
      <c r="F24" s="27">
        <f>$E$21</f>
        <v>0.13600000000000001</v>
      </c>
      <c r="G24" s="3"/>
      <c r="H24" s="3"/>
      <c r="I24" s="3"/>
      <c r="J24" s="3"/>
    </row>
    <row r="25" spans="1:14" ht="16.5" thickBot="1">
      <c r="A25" s="93"/>
      <c r="B25" s="37" t="s">
        <v>37</v>
      </c>
      <c r="C25" s="62">
        <f>C24*C15</f>
        <v>31499.124343257452</v>
      </c>
      <c r="D25" s="62">
        <f t="shared" ref="D25:F25" si="6">D24*D15</f>
        <v>186361.77474402735</v>
      </c>
      <c r="E25" s="62">
        <f t="shared" si="6"/>
        <v>430208.81130507076</v>
      </c>
      <c r="F25" s="67">
        <f t="shared" si="6"/>
        <v>741929.36378466582</v>
      </c>
      <c r="G25" s="3"/>
      <c r="H25" s="122" t="s">
        <v>38</v>
      </c>
      <c r="I25" s="111"/>
      <c r="J25" s="111"/>
      <c r="K25" s="111"/>
      <c r="L25" s="111"/>
      <c r="M25" s="114"/>
      <c r="N25" s="115"/>
    </row>
    <row r="26" spans="1:14" ht="5.25" customHeight="1" thickBot="1">
      <c r="B26" s="4"/>
      <c r="C26" s="3"/>
      <c r="D26" s="3"/>
      <c r="E26" s="3"/>
      <c r="F26" s="3"/>
      <c r="G26" s="3"/>
      <c r="H26" s="3"/>
      <c r="I26" s="3"/>
      <c r="J26" s="3"/>
    </row>
    <row r="27" spans="1:14" ht="16.5" thickBot="1">
      <c r="A27" s="76" t="s">
        <v>39</v>
      </c>
      <c r="B27" s="34" t="s">
        <v>40</v>
      </c>
      <c r="C27" s="19" t="s">
        <v>41</v>
      </c>
      <c r="D27" s="19" t="s">
        <v>42</v>
      </c>
      <c r="E27" s="75" t="s">
        <v>43</v>
      </c>
      <c r="F27" s="123"/>
      <c r="G27" s="3"/>
      <c r="H27" s="69"/>
      <c r="I27" s="68"/>
      <c r="J27" s="68"/>
      <c r="K27" s="68"/>
      <c r="L27" s="68"/>
      <c r="M27" s="68"/>
      <c r="N27" s="68"/>
    </row>
    <row r="28" spans="1:14" ht="15.75" customHeight="1">
      <c r="A28" s="77"/>
      <c r="B28" s="44" t="s">
        <v>44</v>
      </c>
      <c r="C28" s="58">
        <v>1</v>
      </c>
      <c r="D28" s="59">
        <v>100000</v>
      </c>
      <c r="E28" s="60">
        <v>0.1</v>
      </c>
      <c r="F28" s="45"/>
      <c r="G28" s="3"/>
      <c r="H28" s="79" t="s">
        <v>45</v>
      </c>
      <c r="I28" s="80"/>
      <c r="J28" s="80"/>
      <c r="K28" s="80"/>
      <c r="L28" s="80"/>
      <c r="M28" s="81"/>
      <c r="N28" s="82"/>
    </row>
    <row r="29" spans="1:14" ht="16.5" thickBot="1">
      <c r="A29" s="77"/>
      <c r="B29" s="44" t="s">
        <v>46</v>
      </c>
      <c r="C29" s="58">
        <v>2</v>
      </c>
      <c r="D29" s="59">
        <v>200000</v>
      </c>
      <c r="E29" s="60">
        <v>0.1</v>
      </c>
      <c r="F29" s="45"/>
      <c r="G29" s="3"/>
      <c r="H29" s="83"/>
      <c r="I29" s="84"/>
      <c r="J29" s="84"/>
      <c r="K29" s="84"/>
      <c r="L29" s="84"/>
      <c r="M29" s="84"/>
      <c r="N29" s="85"/>
    </row>
    <row r="30" spans="1:14" ht="16.5" thickBot="1">
      <c r="A30" s="77"/>
      <c r="B30" s="44" t="s">
        <v>47</v>
      </c>
      <c r="C30" s="61">
        <v>0.01</v>
      </c>
      <c r="D30" s="43"/>
      <c r="E30" s="43"/>
      <c r="F30" s="47"/>
      <c r="G30" s="3"/>
      <c r="H30" s="110" t="s">
        <v>48</v>
      </c>
      <c r="I30" s="111"/>
      <c r="J30" s="111"/>
      <c r="K30" s="111"/>
      <c r="L30" s="111"/>
      <c r="M30" s="111"/>
      <c r="N30" s="112"/>
    </row>
    <row r="31" spans="1:14" ht="7.5" customHeight="1">
      <c r="A31" s="77"/>
      <c r="B31" s="7"/>
      <c r="C31" s="13"/>
      <c r="D31" s="8"/>
      <c r="E31" s="15"/>
      <c r="F31" s="21"/>
      <c r="G31" s="3"/>
      <c r="H31" s="3"/>
      <c r="I31" s="3"/>
      <c r="J31" s="3"/>
    </row>
    <row r="32" spans="1:14" ht="15.75" customHeight="1" thickBot="1">
      <c r="A32" s="77"/>
      <c r="B32" s="1" t="s">
        <v>49</v>
      </c>
      <c r="C32" s="2">
        <f>C4</f>
        <v>2018</v>
      </c>
      <c r="D32" s="2">
        <f>D4</f>
        <v>2019</v>
      </c>
      <c r="E32" s="2">
        <f>E4</f>
        <v>2020</v>
      </c>
      <c r="F32" s="17">
        <f>F4</f>
        <v>2021</v>
      </c>
      <c r="G32" s="3"/>
      <c r="H32" s="12"/>
      <c r="I32" s="12"/>
      <c r="J32" s="14"/>
      <c r="K32" s="3"/>
    </row>
    <row r="33" spans="1:14" ht="15.75" customHeight="1">
      <c r="A33" s="77"/>
      <c r="B33" s="44" t="s">
        <v>50</v>
      </c>
      <c r="C33" s="59">
        <v>100000</v>
      </c>
      <c r="D33" s="9">
        <f>C33*(1+$E$28)</f>
        <v>110000.00000000001</v>
      </c>
      <c r="E33" s="9">
        <f>D33*(1+$E$28)</f>
        <v>121000.00000000003</v>
      </c>
      <c r="F33" s="23">
        <f>E33*(1+$E$28)</f>
        <v>133100.00000000003</v>
      </c>
      <c r="G33" s="7"/>
      <c r="H33" s="86" t="s">
        <v>51</v>
      </c>
      <c r="I33" s="80"/>
      <c r="J33" s="80"/>
      <c r="K33" s="80"/>
      <c r="L33" s="80"/>
      <c r="M33" s="80"/>
      <c r="N33" s="87"/>
    </row>
    <row r="34" spans="1:14" ht="15.75" customHeight="1" thickBot="1">
      <c r="A34" s="77"/>
      <c r="B34" s="44" t="s">
        <v>52</v>
      </c>
      <c r="C34" s="59">
        <v>300000</v>
      </c>
      <c r="D34" s="9">
        <f>C34*(1+$E$29)</f>
        <v>330000</v>
      </c>
      <c r="E34" s="9">
        <f>D34*(1+$E$29)</f>
        <v>363000.00000000006</v>
      </c>
      <c r="F34" s="23">
        <f>E34*(1+$E$29)</f>
        <v>399300.00000000012</v>
      </c>
      <c r="G34" s="7"/>
      <c r="H34" s="83"/>
      <c r="I34" s="84"/>
      <c r="J34" s="84"/>
      <c r="K34" s="84"/>
      <c r="L34" s="84"/>
      <c r="M34" s="84"/>
      <c r="N34" s="85"/>
    </row>
    <row r="35" spans="1:14" ht="6.75" customHeight="1">
      <c r="A35" s="77"/>
      <c r="B35" s="4"/>
      <c r="C35" s="3"/>
      <c r="D35" s="3"/>
      <c r="E35" s="3"/>
      <c r="F35" s="21"/>
      <c r="G35" s="3"/>
      <c r="H35" s="90"/>
      <c r="I35" s="91"/>
      <c r="J35" s="91"/>
      <c r="K35" s="3"/>
    </row>
    <row r="36" spans="1:14" ht="15.75" customHeight="1" thickBot="1">
      <c r="A36" s="77"/>
      <c r="B36" s="1" t="s">
        <v>53</v>
      </c>
      <c r="C36" s="2">
        <f>C9</f>
        <v>2018</v>
      </c>
      <c r="D36" s="2">
        <f>D9</f>
        <v>2019</v>
      </c>
      <c r="E36" s="2">
        <f>E9</f>
        <v>2020</v>
      </c>
      <c r="F36" s="17">
        <f>F9</f>
        <v>2021</v>
      </c>
      <c r="G36" s="3"/>
      <c r="H36" s="12"/>
      <c r="I36" s="12"/>
      <c r="J36" s="12"/>
    </row>
    <row r="37" spans="1:14" ht="15.75" customHeight="1">
      <c r="A37" s="77"/>
      <c r="B37" s="44" t="s">
        <v>44</v>
      </c>
      <c r="C37" s="32">
        <f>C43*$D$28</f>
        <v>0</v>
      </c>
      <c r="D37" s="32">
        <f t="shared" ref="D37:F37" si="7">D43*$D$28</f>
        <v>0</v>
      </c>
      <c r="E37" s="32">
        <f t="shared" si="7"/>
        <v>0</v>
      </c>
      <c r="F37" s="18">
        <f t="shared" si="7"/>
        <v>0</v>
      </c>
      <c r="G37" s="7"/>
      <c r="H37" s="86" t="s">
        <v>54</v>
      </c>
      <c r="I37" s="81"/>
      <c r="J37" s="81"/>
      <c r="K37" s="81"/>
      <c r="L37" s="81"/>
      <c r="M37" s="81"/>
      <c r="N37" s="82"/>
    </row>
    <row r="38" spans="1:14" ht="15.75" customHeight="1" thickBot="1">
      <c r="A38" s="77"/>
      <c r="B38" s="44" t="s">
        <v>46</v>
      </c>
      <c r="C38" s="32">
        <f>C44*$D$29</f>
        <v>0</v>
      </c>
      <c r="D38" s="32">
        <f t="shared" ref="D38:F38" si="8">D44*$D$29</f>
        <v>0</v>
      </c>
      <c r="E38" s="32">
        <f t="shared" si="8"/>
        <v>200000</v>
      </c>
      <c r="F38" s="18">
        <f t="shared" si="8"/>
        <v>200000</v>
      </c>
      <c r="G38" s="7"/>
      <c r="H38" s="83"/>
      <c r="I38" s="84"/>
      <c r="J38" s="84"/>
      <c r="K38" s="84"/>
      <c r="L38" s="84"/>
      <c r="M38" s="84"/>
      <c r="N38" s="85"/>
    </row>
    <row r="39" spans="1:14" ht="16.5" customHeight="1" thickBot="1">
      <c r="A39" s="77"/>
      <c r="B39" s="44" t="s">
        <v>55</v>
      </c>
      <c r="C39" s="32">
        <f>C15*$C$30</f>
        <v>2316.1120840630479</v>
      </c>
      <c r="D39" s="32">
        <f t="shared" ref="D39:F39" si="9">D15*$C$30</f>
        <v>13703.07167235495</v>
      </c>
      <c r="E39" s="32">
        <f t="shared" si="9"/>
        <v>31633.000831255202</v>
      </c>
      <c r="F39" s="18">
        <f t="shared" si="9"/>
        <v>54553.629690048954</v>
      </c>
      <c r="G39" s="3"/>
      <c r="H39" s="110" t="s">
        <v>56</v>
      </c>
      <c r="I39" s="111"/>
      <c r="J39" s="111"/>
      <c r="K39" s="111"/>
      <c r="L39" s="111"/>
      <c r="M39" s="111"/>
      <c r="N39" s="112"/>
    </row>
    <row r="40" spans="1:14">
      <c r="A40" s="77"/>
      <c r="B40" s="44" t="s">
        <v>57</v>
      </c>
      <c r="C40" s="48">
        <f>SUM($C$37:$C$39)</f>
        <v>2316.1120840630479</v>
      </c>
      <c r="D40" s="48">
        <f>SUM($D$37:$D$39)</f>
        <v>13703.07167235495</v>
      </c>
      <c r="E40" s="48">
        <f>SUM($E$37:$E$39)</f>
        <v>231633.00083125519</v>
      </c>
      <c r="F40" s="64">
        <f>SUM($F$37:$F$39)</f>
        <v>254553.62969004895</v>
      </c>
      <c r="G40" s="3"/>
      <c r="H40" s="3"/>
      <c r="I40" s="3"/>
      <c r="J40" s="3"/>
    </row>
    <row r="41" spans="1:14" ht="5.25" customHeight="1">
      <c r="A41" s="77"/>
      <c r="B41" s="4"/>
      <c r="C41" s="3"/>
      <c r="D41" s="3"/>
      <c r="E41" s="3"/>
      <c r="F41" s="21"/>
      <c r="G41" s="3"/>
      <c r="H41" s="3"/>
      <c r="I41" s="3"/>
      <c r="J41" s="3"/>
    </row>
    <row r="42" spans="1:14" ht="16.5" thickBot="1">
      <c r="A42" s="77"/>
      <c r="B42" s="1" t="s">
        <v>58</v>
      </c>
      <c r="C42" s="2">
        <v>2018</v>
      </c>
      <c r="D42" s="2">
        <v>2019</v>
      </c>
      <c r="E42" s="2">
        <v>2020</v>
      </c>
      <c r="F42" s="17">
        <v>2021</v>
      </c>
      <c r="G42" s="3"/>
      <c r="H42" s="6"/>
      <c r="I42" s="3"/>
      <c r="J42" s="3"/>
    </row>
    <row r="43" spans="1:14">
      <c r="A43" s="77"/>
      <c r="B43" s="44" t="s">
        <v>44</v>
      </c>
      <c r="C43" s="39">
        <f>IF(C44&gt;=$C$29,ROUNDDOWN((C25-(C34*C44))/C33,0),0)</f>
        <v>0</v>
      </c>
      <c r="D43" s="39">
        <f>IF(D44&gt;=$C$29,ROUNDDOWN((D25-(D34*D44))/D33,0),0)</f>
        <v>0</v>
      </c>
      <c r="E43" s="39">
        <f t="shared" ref="E43:F43" si="10">IF(E44&gt;=$C$29,ROUNDDOWN((E25-(E34*E44))/E33,0),0)</f>
        <v>0</v>
      </c>
      <c r="F43" s="40">
        <f t="shared" si="10"/>
        <v>0</v>
      </c>
      <c r="G43" s="3"/>
      <c r="H43" s="86" t="s">
        <v>59</v>
      </c>
      <c r="I43" s="81"/>
      <c r="J43" s="81"/>
      <c r="K43" s="81"/>
      <c r="L43" s="81"/>
      <c r="M43" s="81"/>
      <c r="N43" s="82"/>
    </row>
    <row r="44" spans="1:14" ht="16.5" thickBot="1">
      <c r="A44" s="78"/>
      <c r="B44" s="46" t="s">
        <v>46</v>
      </c>
      <c r="C44" s="65">
        <f>ROUNDDOWN(C25/C34,0)</f>
        <v>0</v>
      </c>
      <c r="D44" s="65">
        <f t="shared" ref="D44:F44" si="11">ROUNDDOWN(D25/D34,0)</f>
        <v>0</v>
      </c>
      <c r="E44" s="65">
        <f t="shared" si="11"/>
        <v>1</v>
      </c>
      <c r="F44" s="66">
        <f t="shared" si="11"/>
        <v>1</v>
      </c>
      <c r="G44" s="3"/>
      <c r="H44" s="83"/>
      <c r="I44" s="84"/>
      <c r="J44" s="84"/>
      <c r="K44" s="84"/>
      <c r="L44" s="84"/>
      <c r="M44" s="84"/>
      <c r="N44" s="85"/>
    </row>
    <row r="45" spans="1:14" ht="5.25" customHeight="1" thickBot="1">
      <c r="B45" s="4"/>
      <c r="C45" s="3"/>
      <c r="D45" s="3"/>
      <c r="E45" s="3"/>
      <c r="F45" s="3"/>
      <c r="G45" s="3"/>
      <c r="H45" s="3"/>
      <c r="I45" s="3"/>
      <c r="J45" s="3"/>
    </row>
    <row r="46" spans="1:14" ht="18" customHeight="1" thickBot="1">
      <c r="A46" s="88" t="s">
        <v>60</v>
      </c>
      <c r="B46" s="34" t="s">
        <v>61</v>
      </c>
      <c r="C46" s="19">
        <f>C36</f>
        <v>2018</v>
      </c>
      <c r="D46" s="19">
        <f t="shared" ref="D46:F46" si="12">D36</f>
        <v>2019</v>
      </c>
      <c r="E46" s="19">
        <f t="shared" si="12"/>
        <v>2020</v>
      </c>
      <c r="F46" s="20">
        <f t="shared" si="12"/>
        <v>2021</v>
      </c>
      <c r="G46" s="3"/>
      <c r="H46" s="3"/>
      <c r="I46" s="3"/>
      <c r="J46" s="3"/>
    </row>
    <row r="47" spans="1:14" ht="18" customHeight="1" thickBot="1">
      <c r="A47" s="89"/>
      <c r="B47" s="37" t="s">
        <v>62</v>
      </c>
      <c r="C47" s="62">
        <f>C25-C40</f>
        <v>29183.012259194405</v>
      </c>
      <c r="D47" s="62">
        <f>D25-D40</f>
        <v>172658.70307167241</v>
      </c>
      <c r="E47" s="62">
        <f>E25-E40</f>
        <v>198575.81047381557</v>
      </c>
      <c r="F47" s="67">
        <f>F25-F40</f>
        <v>487375.73409461684</v>
      </c>
      <c r="G47" s="3"/>
      <c r="H47" s="110" t="s">
        <v>63</v>
      </c>
      <c r="I47" s="111"/>
      <c r="J47" s="111"/>
      <c r="K47" s="111"/>
      <c r="L47" s="111"/>
      <c r="M47" s="111"/>
      <c r="N47" s="112"/>
    </row>
    <row r="48" spans="1:14">
      <c r="B48" s="7"/>
      <c r="C48" s="3"/>
      <c r="D48" s="3"/>
      <c r="E48" s="13"/>
      <c r="F48" s="3"/>
      <c r="G48" s="3"/>
    </row>
  </sheetData>
  <mergeCells count="28">
    <mergeCell ref="A17:A25"/>
    <mergeCell ref="H13:N13"/>
    <mergeCell ref="H14:N14"/>
    <mergeCell ref="H15:N15"/>
    <mergeCell ref="H18:N20"/>
    <mergeCell ref="H21:N21"/>
    <mergeCell ref="H25:N25"/>
    <mergeCell ref="H10:N10"/>
    <mergeCell ref="H11:N11"/>
    <mergeCell ref="H12:N12"/>
    <mergeCell ref="A1:N2"/>
    <mergeCell ref="A4:A15"/>
    <mergeCell ref="H4:L4"/>
    <mergeCell ref="H5:L5"/>
    <mergeCell ref="H6:L6"/>
    <mergeCell ref="H7:L7"/>
    <mergeCell ref="H8:L8"/>
    <mergeCell ref="H47:N47"/>
    <mergeCell ref="E27:F27"/>
    <mergeCell ref="A27:A44"/>
    <mergeCell ref="H28:N29"/>
    <mergeCell ref="H30:N30"/>
    <mergeCell ref="H37:N38"/>
    <mergeCell ref="H33:N34"/>
    <mergeCell ref="H39:N39"/>
    <mergeCell ref="H43:N44"/>
    <mergeCell ref="A46:A47"/>
    <mergeCell ref="H35:J35"/>
  </mergeCells>
  <pageMargins left="0.7" right="0.7" top="0.75" bottom="0.75" header="0.3" footer="0.3"/>
  <pageSetup orientation="portrait" horizontalDpi="4294967293" r:id="rId1"/>
  <ignoredErrors>
    <ignoredError sqref="E21"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Avnet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Mattal, Michael</dc:creator>
  <cp:keywords/>
  <dc:description/>
  <cp:lastModifiedBy>Guest User</cp:lastModifiedBy>
  <cp:revision/>
  <dcterms:created xsi:type="dcterms:W3CDTF">2017-01-30T19:18:23Z</dcterms:created>
  <dcterms:modified xsi:type="dcterms:W3CDTF">2018-09-18T14:02:28Z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3c400-78e7-4d42-982d-273adef68ef9_Enabled">
    <vt:lpwstr>True</vt:lpwstr>
  </property>
  <property fmtid="{D5CDD505-2E9C-101B-9397-08002B2CF9AE}" pid="3" name="MSIP_Label_3a23c400-78e7-4d42-982d-273adef68ef9_SiteId">
    <vt:lpwstr>7fe14ab6-8f5d-4139-84bf-cd8aed0ee6b9</vt:lpwstr>
  </property>
  <property fmtid="{D5CDD505-2E9C-101B-9397-08002B2CF9AE}" pid="4" name="MSIP_Label_3a23c400-78e7-4d42-982d-273adef68ef9_Owner">
    <vt:lpwstr>john.frey@techdata.com</vt:lpwstr>
  </property>
  <property fmtid="{D5CDD505-2E9C-101B-9397-08002B2CF9AE}" pid="5" name="MSIP_Label_3a23c400-78e7-4d42-982d-273adef68ef9_SetDate">
    <vt:lpwstr>2018-09-12T22:49:26.1957350Z</vt:lpwstr>
  </property>
  <property fmtid="{D5CDD505-2E9C-101B-9397-08002B2CF9AE}" pid="6" name="MSIP_Label_3a23c400-78e7-4d42-982d-273adef68ef9_Name">
    <vt:lpwstr>Internal Use</vt:lpwstr>
  </property>
  <property fmtid="{D5CDD505-2E9C-101B-9397-08002B2CF9AE}" pid="7" name="MSIP_Label_3a23c400-78e7-4d42-982d-273adef68ef9_Application">
    <vt:lpwstr>Microsoft Azure Information Protection</vt:lpwstr>
  </property>
  <property fmtid="{D5CDD505-2E9C-101B-9397-08002B2CF9AE}" pid="8" name="MSIP_Label_3a23c400-78e7-4d42-982d-273adef68ef9_Extended_MSFT_Method">
    <vt:lpwstr>Automatic</vt:lpwstr>
  </property>
  <property fmtid="{D5CDD505-2E9C-101B-9397-08002B2CF9AE}" pid="9" name="Sensitivity">
    <vt:lpwstr>Internal Use</vt:lpwstr>
  </property>
</Properties>
</file>